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/>
  </bookViews>
  <sheets>
    <sheet name="一般预算收支预算调整总表" sheetId="22" r:id="rId1"/>
    <sheet name="一般预算收支预算调整明细表" sheetId="23" r:id="rId2"/>
    <sheet name="政府性基金预算收入表" sheetId="9" r:id="rId3"/>
    <sheet name="政府性基金预算支出表" sheetId="10" r:id="rId4"/>
    <sheet name="政府性基金预算转移支付表" sheetId="11" r:id="rId5"/>
    <sheet name="政府性基金预算本级支出表" sheetId="20" r:id="rId6"/>
  </sheets>
  <externalReferences>
    <externalReference r:id="rId7"/>
    <externalReference r:id="rId8"/>
  </externalReferences>
  <definedNames>
    <definedName name="_xlnm.Print_Titles" localSheetId="3">政府性基金预算支出表!$1:4</definedName>
    <definedName name="_xlnm.Print_Titles" localSheetId="5">政府性基金预算本级支出表!$1:$4</definedName>
    <definedName name="_xlnm._FilterDatabase" localSheetId="5" hidden="1">政府性基金预算本级支出表!$A$4:$I$47</definedName>
    <definedName name="Database" localSheetId="0" hidden="1">#REF!</definedName>
    <definedName name="Database" hidden="1">'[1]#REF!'!$A$6:$F$68</definedName>
    <definedName name="mhj">#N/A</definedName>
    <definedName name="_xlnm.Print_Area" hidden="1">#N/A</definedName>
    <definedName name="_xlnm.Print_Titles" hidden="1">#N/A</definedName>
    <definedName name="Z_209D03DB_ABF2_4E6E_A437_4FF3892739D5_.wvu.Cols" localSheetId="0" hidden="1">一般预算收支预算调整总表!#REF!,一般预算收支预算调整总表!#REF!</definedName>
    <definedName name="Z_209D03DB_ABF2_4E6E_A437_4FF3892739D5_.wvu.PrintArea" localSheetId="0" hidden="1">一般预算收支预算调整总表!$A$1:$F$19</definedName>
    <definedName name="Z_209D03DB_ABF2_4E6E_A437_4FF3892739D5_.wvu.Rows" localSheetId="0" hidden="1">一般预算收支预算调整总表!$9:$11,一般预算收支预算调整总表!#REF!</definedName>
    <definedName name="Z_CAA2A41E_EC6E_455E_9E83_F4BA4D305C30_.wvu.Cols" localSheetId="0" hidden="1">一般预算收支预算调整总表!#REF!,一般预算收支预算调整总表!#REF!</definedName>
    <definedName name="Z_CAA2A41E_EC6E_455E_9E83_F4BA4D305C30_.wvu.Rows" localSheetId="0" hidden="1">一般预算收支预算调整总表!$9:$11,一般预算收支预算调整总表!#REF!</definedName>
    <definedName name="Z_E9551643_B3D1_4586_989B_EAF422B8ECC0_.wvu.Cols" localSheetId="0" hidden="1">一般预算收支预算调整总表!#REF!,一般预算收支预算调整总表!#REF!</definedName>
    <definedName name="Z_E9551643_B3D1_4586_989B_EAF422B8ECC0_.wvu.Rows" localSheetId="0" hidden="1">一般预算收支预算调整总表!$9:$11,一般预算收支预算调整总表!#REF!</definedName>
    <definedName name="地区名称" localSheetId="0">#REF!</definedName>
    <definedName name="地区名称">'[2]#REF!'!$B$2:$B$6</definedName>
    <definedName name="我">#N/A</definedName>
    <definedName name="_xlnm.Print_Area" localSheetId="1">一般预算收支预算调整明细表!$A$1:$H$61</definedName>
    <definedName name="_xlnm.Print_Titles" localSheetId="1">一般预算收支预算调整明细表!$1:$6</definedName>
    <definedName name="Z_3CDEEEF9_6F55_41C3_A2F6_C0E236C65C46_.wvu.Cols" localSheetId="1" hidden="1">一般预算收支预算调整明细表!#REF!,一般预算收支预算调整明细表!#REF!</definedName>
    <definedName name="Z_3CDEEEF9_6F55_41C3_A2F6_C0E236C65C46_.wvu.FilterData" localSheetId="1" hidden="1">一般预算收支预算调整明细表!$A$1:$E$35</definedName>
    <definedName name="Z_3CDEEEF9_6F55_41C3_A2F6_C0E236C65C46_.wvu.PrintArea" localSheetId="1" hidden="1">一般预算收支预算调整明细表!$A$1:$H$37</definedName>
    <definedName name="Z_3CDEEEF9_6F55_41C3_A2F6_C0E236C65C46_.wvu.PrintTitles" localSheetId="1" hidden="1">一般预算收支预算调整明细表!$1:$6</definedName>
    <definedName name="Z_45FC8042_FFE7_44C7_8582_1C69A4059C82_.wvu.FilterData" localSheetId="1" hidden="1">一般预算收支预算调整明细表!$A$1:$E$35</definedName>
    <definedName name="Z_55D1B4E9_28CD_4B59_AAF3_363D3B35012F_.wvu.FilterData" localSheetId="1" hidden="1">一般预算收支预算调整明细表!$A$1:$E$35</definedName>
    <definedName name="Z_C2ED9460_426B_4EDC_9F8D_70AABE4998C0_.wvu.FilterData" localSheetId="1" hidden="1">一般预算收支预算调整明细表!$A$1:$E$35</definedName>
    <definedName name="_xlnm._FilterDatabase" localSheetId="1" hidden="1">一般预算收支预算调整明细表!$A$1:$E$35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3" authorId="0">
      <text>
        <r>
          <rPr>
            <sz val="9"/>
            <rFont val="宋体"/>
            <charset val="134"/>
          </rPr>
          <t xml:space="preserve">不含计提教育资金、农田水利建设资金共1200万元。
</t>
        </r>
      </text>
    </comment>
  </commentList>
</comments>
</file>

<file path=xl/sharedStrings.xml><?xml version="1.0" encoding="utf-8"?>
<sst xmlns="http://schemas.openxmlformats.org/spreadsheetml/2006/main" count="277" uniqueCount="191">
  <si>
    <t>临高县2020年政府性基金预算调整总表</t>
  </si>
  <si>
    <t>编制单位：临高县财政局</t>
  </si>
  <si>
    <t>单位：万元</t>
  </si>
  <si>
    <t>收    入</t>
  </si>
  <si>
    <t>支   出</t>
  </si>
  <si>
    <t>项目</t>
  </si>
  <si>
    <t>2020年
原预算数</t>
  </si>
  <si>
    <t>2020年
调整数</t>
  </si>
  <si>
    <t>2020年
调整预算数</t>
  </si>
  <si>
    <t>政府性基金预算收入</t>
  </si>
  <si>
    <t xml:space="preserve">   政府性基金预算支出</t>
  </si>
  <si>
    <t>一、政府性基金收入</t>
  </si>
  <si>
    <t>一、政府性基金支出</t>
  </si>
  <si>
    <t>二、政府性基金转移支付收入</t>
  </si>
  <si>
    <t>二、政府性基金上解支出</t>
  </si>
  <si>
    <t>三、抗疫特别国债转移支付收入</t>
  </si>
  <si>
    <t>三、调出资金</t>
  </si>
  <si>
    <t>四、上年结余</t>
  </si>
  <si>
    <t>四、政府性基金年终结余</t>
  </si>
  <si>
    <t>五、调入资金</t>
  </si>
  <si>
    <t>五、债务还本支出</t>
  </si>
  <si>
    <t>六、地方政府专项债务转贷收入</t>
  </si>
  <si>
    <t>合    计</t>
  </si>
  <si>
    <t>临高县2020年政府性基金预算收支调整表</t>
  </si>
  <si>
    <t>支    出</t>
  </si>
  <si>
    <t>一、政府性基金预算收入</t>
  </si>
  <si>
    <t>一、政府性基金预算支出</t>
  </si>
  <si>
    <t>（一）海南省高高等级公路车辆通行附加费收入</t>
  </si>
  <si>
    <t>（一）文化旅游体育与传媒支出</t>
  </si>
  <si>
    <t>（二）港口建设费收入</t>
  </si>
  <si>
    <t xml:space="preserve">     国家电影事业发展专项资金安排的支出</t>
  </si>
  <si>
    <t>（三）国家电影事业发展专项资金收入</t>
  </si>
  <si>
    <t xml:space="preserve">     旅游发展基金支出</t>
  </si>
  <si>
    <t>（四）国有土地收益基金收入</t>
  </si>
  <si>
    <t>（二）社会保障和就业支出</t>
  </si>
  <si>
    <t>（五）农业土地开发资金收入</t>
  </si>
  <si>
    <t xml:space="preserve">     大中型水库移民后期扶持基金支出</t>
  </si>
  <si>
    <t>（六）国有土地使用权出让收入</t>
  </si>
  <si>
    <t xml:space="preserve">     小型水库移民扶助基金安排的支出</t>
  </si>
  <si>
    <t>（七）大中型水库库区基金收入</t>
  </si>
  <si>
    <t>（三）城乡社区支出</t>
  </si>
  <si>
    <t>（八）彩票公益金收入</t>
  </si>
  <si>
    <t xml:space="preserve">     国有土地使用权出让收入安排的支出</t>
  </si>
  <si>
    <t>（九）城市基础设施配套费收入</t>
  </si>
  <si>
    <t xml:space="preserve">     国有土地收益基金安排的支出</t>
  </si>
  <si>
    <t>（十）小型水库移民扶助基金收入</t>
  </si>
  <si>
    <t xml:space="preserve">     农业土地开发资金安排的支出</t>
  </si>
  <si>
    <t>（十一）国家重大水利工程建设基金收入</t>
  </si>
  <si>
    <t xml:space="preserve">     城市基础设施配套费安排的支出</t>
  </si>
  <si>
    <t>（十二）污水处理费收入</t>
  </si>
  <si>
    <t xml:space="preserve">     污水处理费安排的支出</t>
  </si>
  <si>
    <t>（十三）彩票发行机构和彩票销售机构的业务费用</t>
  </si>
  <si>
    <t xml:space="preserve">     土地储备专项债券收入安排的支出</t>
  </si>
  <si>
    <t>（十四）其他政府性基金收入</t>
  </si>
  <si>
    <t xml:space="preserve">     棚户区改造专项债券收入安排的支出</t>
  </si>
  <si>
    <t>（四）农林水支出</t>
  </si>
  <si>
    <t xml:space="preserve">     大中型水库库区基金安排的支出</t>
  </si>
  <si>
    <t xml:space="preserve">     国家重大水利工程建设基金安排的支出</t>
  </si>
  <si>
    <t>（五）交通运输支出</t>
  </si>
  <si>
    <t xml:space="preserve">     海南省高等级公路车辆通行附加费安排的支出</t>
  </si>
  <si>
    <t xml:space="preserve">     港口建设费安排的支出</t>
  </si>
  <si>
    <t xml:space="preserve">     民航发展基金支出</t>
  </si>
  <si>
    <t xml:space="preserve">     海南省高等级公路车辆通行附加费对应专项债务收入安排的支出</t>
  </si>
  <si>
    <t>（六）其他支出</t>
  </si>
  <si>
    <t xml:space="preserve">     其他政府性基金及对应专项债务收入安排的支出</t>
  </si>
  <si>
    <t xml:space="preserve">     彩票发行销售机构业务费安排的支出</t>
  </si>
  <si>
    <t xml:space="preserve">     彩票公益金安排的支出</t>
  </si>
  <si>
    <t xml:space="preserve">（七）地方政府专项债务付息支出  </t>
  </si>
  <si>
    <t xml:space="preserve">     高等级公路车辆通行附加费债务付息支出</t>
  </si>
  <si>
    <t xml:space="preserve">     国有土地使用权出让金债务付息支出</t>
  </si>
  <si>
    <t xml:space="preserve">     土地储备专项债券付息支出</t>
  </si>
  <si>
    <t xml:space="preserve">     棚户区改造专项债券付息支出</t>
  </si>
  <si>
    <t xml:space="preserve">     其他地方自行试点项目收益专项债券付息支出</t>
  </si>
  <si>
    <t>（八）地方政府专项债务发行费用支出</t>
  </si>
  <si>
    <t xml:space="preserve">     高等级公路车辆通行附加费债务发行费用支出</t>
  </si>
  <si>
    <t xml:space="preserve">     国有土地使用权出让金债务发行费用支出</t>
  </si>
  <si>
    <t xml:space="preserve">     土地储备专项债券发行费用支出</t>
  </si>
  <si>
    <t xml:space="preserve">     棚户区改造专项债券发行费支出</t>
  </si>
  <si>
    <t xml:space="preserve">     其他地方自行试点项目收益专项债券发行费支出</t>
  </si>
  <si>
    <t>（九）抗疫特别国债安排的支出</t>
  </si>
  <si>
    <t xml:space="preserve">     基础设施建设</t>
  </si>
  <si>
    <t xml:space="preserve">        生态环境治理</t>
  </si>
  <si>
    <t xml:space="preserve">     抗疫相关支出</t>
  </si>
  <si>
    <t>二、债务转贷收入</t>
  </si>
  <si>
    <t>二、债务还本支出</t>
  </si>
  <si>
    <t>（一）高等级公路车辆通行附加费债务转贷收入</t>
  </si>
  <si>
    <t>（一）高等级公路车辆通行附加费债务还本支出</t>
  </si>
  <si>
    <t>（二）国有土地使用权出让金债务转贷收入</t>
  </si>
  <si>
    <t>（二）国有土地使用权出让金债务还本支出</t>
  </si>
  <si>
    <t>（三）土地储备专项债券转贷收入</t>
  </si>
  <si>
    <t>（三）土地储备专项债券还本支出</t>
  </si>
  <si>
    <t>（四）棚户区改造专项债券转贷收入</t>
  </si>
  <si>
    <t>（四）棚户区改造专项债券还本支出</t>
  </si>
  <si>
    <t>（五）其他地方自行试点项目收益专项债券转贷收入</t>
  </si>
  <si>
    <t>（五）其他地方自行试点项目收益专项债券还本支出</t>
  </si>
  <si>
    <t>三、转移性收入</t>
  </si>
  <si>
    <t>三、转移性支出</t>
  </si>
  <si>
    <t>（一）政府性基金转移支付收入</t>
  </si>
  <si>
    <t>（一）政府性基金上解支出</t>
  </si>
  <si>
    <t>（二）抗疫特别国债转移支付收入</t>
  </si>
  <si>
    <t>（二）调出资金</t>
  </si>
  <si>
    <t>（三）政府性基金预算上年结余收入</t>
  </si>
  <si>
    <t>（三）年终结余</t>
  </si>
  <si>
    <t>（四）调入政府性基金预算资金</t>
  </si>
  <si>
    <t>收入总计</t>
  </si>
  <si>
    <t>支出总计</t>
  </si>
  <si>
    <r>
      <t>2020年临高县</t>
    </r>
    <r>
      <rPr>
        <b/>
        <sz val="22"/>
        <color rgb="FF000000"/>
        <rFont val="宋体"/>
        <charset val="134"/>
      </rPr>
      <t>政府性基金预算调整收入表</t>
    </r>
  </si>
  <si>
    <r>
      <rPr>
        <b/>
        <u/>
        <sz val="12"/>
        <rFont val="宋体"/>
        <charset val="134"/>
      </rPr>
      <t>2020</t>
    </r>
    <r>
      <rPr>
        <b/>
        <sz val="12"/>
        <rFont val="宋体"/>
        <charset val="134"/>
      </rPr>
      <t>年原预算数</t>
    </r>
  </si>
  <si>
    <r>
      <rPr>
        <b/>
        <u/>
        <sz val="12"/>
        <rFont val="宋体"/>
        <charset val="134"/>
      </rPr>
      <t>2020</t>
    </r>
    <r>
      <rPr>
        <b/>
        <sz val="12"/>
        <rFont val="宋体"/>
        <charset val="134"/>
      </rPr>
      <t>年
调整数</t>
    </r>
  </si>
  <si>
    <r>
      <rPr>
        <b/>
        <u/>
        <sz val="12"/>
        <rFont val="宋体"/>
        <charset val="134"/>
      </rPr>
      <t>2020</t>
    </r>
    <r>
      <rPr>
        <b/>
        <sz val="12"/>
        <rFont val="宋体"/>
        <charset val="134"/>
      </rPr>
      <t>年调整预算数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</si>
  <si>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</si>
  <si>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</si>
  <si>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</si>
  <si>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</si>
  <si>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五、旅游发展基金收入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</si>
  <si>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</si>
  <si>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</si>
  <si>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</si>
  <si>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</si>
  <si>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</si>
  <si>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</si>
  <si>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</si>
  <si>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</si>
  <si>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</si>
  <si>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</si>
  <si>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</si>
  <si>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</si>
  <si>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  入  合  计</t>
  </si>
  <si>
    <t>债务转贷收入</t>
  </si>
  <si>
    <t xml:space="preserve">    专项债务转贷收入</t>
  </si>
  <si>
    <t xml:space="preserve">      国有土地使用权出让金债务转贷收入</t>
  </si>
  <si>
    <t xml:space="preserve">      土地储备专项债券转贷收入</t>
  </si>
  <si>
    <t xml:space="preserve">      其他政府性基金债务转贷收入</t>
  </si>
  <si>
    <t>转移性收入</t>
  </si>
  <si>
    <t xml:space="preserve">    政府性基金转移收入</t>
  </si>
  <si>
    <t xml:space="preserve">    抗疫特别国债转移支付收入</t>
  </si>
  <si>
    <t xml:space="preserve">    政府性基金预算上年结余收入</t>
  </si>
  <si>
    <t xml:space="preserve">    调入政府性基金预算资金</t>
  </si>
  <si>
    <t>收  入  总  计</t>
  </si>
  <si>
    <r>
      <t>2020年临高县</t>
    </r>
    <r>
      <rPr>
        <b/>
        <sz val="22"/>
        <color rgb="FF000000"/>
        <rFont val="宋体"/>
        <charset val="134"/>
      </rPr>
      <t>政府性基金预算调整支出表</t>
    </r>
  </si>
  <si>
    <t>一、地方政府性基金预算支出</t>
  </si>
  <si>
    <t>支 出 总 计</t>
  </si>
  <si>
    <r>
      <t>2020年临高县</t>
    </r>
    <r>
      <rPr>
        <b/>
        <sz val="22"/>
        <color rgb="FF000000"/>
        <rFont val="宋体"/>
        <charset val="134"/>
      </rPr>
      <t>政府性基金预算转移支付调整表</t>
    </r>
  </si>
  <si>
    <t xml:space="preserve">  地方旅游开发项目补助</t>
  </si>
  <si>
    <t xml:space="preserve">  大中型水库移民后期扶持基金</t>
  </si>
  <si>
    <t xml:space="preserve">  海南省高等级公路车辆通行附加费</t>
  </si>
  <si>
    <t xml:space="preserve">  彩票公益金</t>
  </si>
  <si>
    <t>2020年临高县政府性基金预算本级调整支出表</t>
  </si>
  <si>
    <t>一、207-文化体育与传媒支出</t>
  </si>
  <si>
    <t xml:space="preserve">    20709-旅游发展基金支出</t>
  </si>
  <si>
    <t xml:space="preserve">      2070904-地方旅游开发项目补助</t>
  </si>
  <si>
    <t>二、208-社会保障和就业支出</t>
  </si>
  <si>
    <t xml:space="preserve">    20822-大中型水库移民后期扶持基金支出</t>
  </si>
  <si>
    <t xml:space="preserve">      2082201-移民补助</t>
  </si>
  <si>
    <t xml:space="preserve">      2082202-基础设施建设和经济发展</t>
  </si>
  <si>
    <t>四、212-城乡社区支出</t>
  </si>
  <si>
    <t xml:space="preserve">    21208-国有土地使用权出让收入安排的支出</t>
  </si>
  <si>
    <t xml:space="preserve">      2120801-征地和拆迁补偿支出</t>
  </si>
  <si>
    <t xml:space="preserve">      2120802-土地开发支出</t>
  </si>
  <si>
    <t xml:space="preserve">      2120803-城市建设支出</t>
  </si>
  <si>
    <t xml:space="preserve">      2120804-农村基础设施建设支出</t>
  </si>
  <si>
    <t xml:space="preserve">      2120805-补助被征地农民支出</t>
  </si>
  <si>
    <t xml:space="preserve">    21210-国有土地收益基金安排的支出</t>
  </si>
  <si>
    <t xml:space="preserve">      2121001-征地和拆迁补偿支出</t>
  </si>
  <si>
    <t xml:space="preserve">      2121002-土地开发支出</t>
  </si>
  <si>
    <t xml:space="preserve">    21211-农业土地开发资金安排的支出</t>
  </si>
  <si>
    <t xml:space="preserve">    21213-城市基础设施配套费安排的支出</t>
  </si>
  <si>
    <t xml:space="preserve">      2121301-城市公共设施</t>
  </si>
  <si>
    <t xml:space="preserve">    21214-污水处理费安排的支出</t>
  </si>
  <si>
    <t xml:space="preserve">      2121401-污水处理设施建设和运营</t>
  </si>
  <si>
    <t>五、213-农林水支出</t>
  </si>
  <si>
    <t xml:space="preserve">    21366-大中型水库库区基金安排的支出</t>
  </si>
  <si>
    <t xml:space="preserve">      2136601-基础设施建设和经济发展</t>
  </si>
  <si>
    <t>六、214-交通运输支出</t>
  </si>
  <si>
    <t xml:space="preserve">    21460-海南省高等级公路车辆通行附加费安排的支出</t>
  </si>
  <si>
    <t xml:space="preserve">      2146099-其他海南省高等级公路车辆通行附加费安排的支出</t>
  </si>
  <si>
    <t>八、229-其他支出</t>
  </si>
  <si>
    <t xml:space="preserve">    22908-彩票发行销售机构业务费安排的支出</t>
  </si>
  <si>
    <t xml:space="preserve">      2290804-福利彩票销售机构的业务费支出</t>
  </si>
  <si>
    <t xml:space="preserve">    22960-彩票公益金安排的支出</t>
  </si>
  <si>
    <t xml:space="preserve">      2296002-用于社会福利的彩票公益金支出</t>
  </si>
  <si>
    <t xml:space="preserve">      2296003-用于体育事业的彩票公益金支出</t>
  </si>
  <si>
    <t xml:space="preserve">      2296004-用于教育事业的彩票公益金支出</t>
  </si>
  <si>
    <t xml:space="preserve">      2296006-用于残疾人事业的彩票公益金支出</t>
  </si>
  <si>
    <t>九、232-债务付息支出</t>
  </si>
  <si>
    <t>十、233-债务发行费支出</t>
  </si>
  <si>
    <t>十一、234-抗疫特别国债安排的支出</t>
  </si>
  <si>
    <t xml:space="preserve">     23401-基础设施建设</t>
  </si>
  <si>
    <t xml:space="preserve">      2340108-生态环境治理</t>
  </si>
  <si>
    <t xml:space="preserve">     23402-抗疫相关支出</t>
  </si>
  <si>
    <t>支  出  合  计</t>
  </si>
</sst>
</file>

<file path=xl/styles.xml><?xml version="1.0" encoding="utf-8"?>
<styleSheet xmlns="http://schemas.openxmlformats.org/spreadsheetml/2006/main">
  <numFmts count="11">
    <numFmt numFmtId="176" formatCode="#,##0_ "/>
    <numFmt numFmtId="177" formatCode="#,##0_);[Red]\(#,##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.00_ "/>
    <numFmt numFmtId="179" formatCode="_ * #,##0_ ;_ * \-#,##0_ ;_ * &quot;-&quot;??_ ;_ @_ "/>
    <numFmt numFmtId="180" formatCode="0_);[Red]\(0\)"/>
    <numFmt numFmtId="181" formatCode="#,##0.0"/>
    <numFmt numFmtId="182" formatCode="0.0%"/>
  </numFmts>
  <fonts count="79"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u/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u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u/>
      <sz val="22"/>
      <color rgb="FF000000"/>
      <name val="宋体"/>
      <charset val="134"/>
    </font>
    <font>
      <b/>
      <u/>
      <sz val="22"/>
      <color indexed="8"/>
      <name val="宋体"/>
      <charset val="134"/>
    </font>
    <font>
      <sz val="11"/>
      <name val="宋体"/>
      <charset val="134"/>
    </font>
    <font>
      <b/>
      <sz val="12"/>
      <color indexed="8"/>
      <name val="黑体"/>
      <charset val="134"/>
    </font>
    <font>
      <b/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10"/>
      <color indexed="9"/>
      <name val="宋体"/>
      <charset val="134"/>
    </font>
    <font>
      <b/>
      <sz val="18"/>
      <name val="黑体"/>
      <charset val="134"/>
    </font>
    <font>
      <b/>
      <sz val="11"/>
      <name val="黑体"/>
      <charset val="134"/>
    </font>
    <font>
      <b/>
      <sz val="11"/>
      <name val="新宋体"/>
      <charset val="134"/>
    </font>
    <font>
      <sz val="11"/>
      <name val="新宋体"/>
      <charset val="134"/>
    </font>
    <font>
      <sz val="18"/>
      <color indexed="9"/>
      <name val="宋体"/>
      <charset val="134"/>
    </font>
    <font>
      <sz val="12"/>
      <color indexed="9"/>
      <name val="黑体"/>
      <charset val="134"/>
    </font>
    <font>
      <b/>
      <sz val="12"/>
      <color indexed="9"/>
      <name val="黑体"/>
      <charset val="134"/>
    </font>
    <font>
      <sz val="16"/>
      <name val="宋体"/>
      <charset val="134"/>
    </font>
    <font>
      <sz val="12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i/>
      <sz val="12"/>
      <color indexed="23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2"/>
      <color indexed="60"/>
      <name val="宋体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sz val="10"/>
      <name val="MS Sans Serif"/>
      <charset val="134"/>
    </font>
    <font>
      <sz val="11"/>
      <color indexed="17"/>
      <name val="Tahoma"/>
      <charset val="134"/>
    </font>
    <font>
      <sz val="11"/>
      <color indexed="62"/>
      <name val="宋体"/>
      <charset val="134"/>
    </font>
    <font>
      <sz val="11"/>
      <color indexed="20"/>
      <name val="Tahoma"/>
      <charset val="134"/>
    </font>
    <font>
      <sz val="10"/>
      <name val="Helv"/>
      <charset val="134"/>
    </font>
    <font>
      <b/>
      <sz val="22"/>
      <color rgb="FF000000"/>
      <name val="宋体"/>
      <charset val="134"/>
    </font>
    <font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49" fillId="18" borderId="1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6" fillId="21" borderId="20" applyNumberFormat="0" applyAlignment="0" applyProtection="0">
      <alignment vertical="center"/>
    </xf>
    <xf numFmtId="0" fontId="53" fillId="21" borderId="13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9" fillId="24" borderId="17" applyNumberFormat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0" fillId="7" borderId="0">
      <alignment vertical="center"/>
    </xf>
    <xf numFmtId="0" fontId="39" fillId="8" borderId="0" applyNumberFormat="0" applyBorder="0" applyAlignment="0" applyProtection="0">
      <alignment vertical="center"/>
    </xf>
    <xf numFmtId="0" fontId="9" fillId="0" borderId="0"/>
    <xf numFmtId="0" fontId="67" fillId="31" borderId="0" applyNumberFormat="0" applyBorder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9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5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9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37" fontId="71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5" fillId="0" borderId="0"/>
    <xf numFmtId="0" fontId="7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5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>
      <alignment vertical="center"/>
    </xf>
    <xf numFmtId="0" fontId="40" fillId="7" borderId="0" applyNumberFormat="0" applyBorder="0" applyAlignment="0" applyProtection="0">
      <alignment vertical="center"/>
    </xf>
    <xf numFmtId="0" fontId="34" fillId="4" borderId="0">
      <alignment vertical="center"/>
    </xf>
    <xf numFmtId="0" fontId="7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65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 wrapText="1"/>
    </xf>
    <xf numFmtId="0" fontId="9" fillId="0" borderId="0">
      <alignment vertical="center" wrapText="1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52" fillId="20" borderId="1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72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9" fillId="0" borderId="0"/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74" fillId="3" borderId="9" applyNumberFormat="0" applyAlignment="0" applyProtection="0">
      <alignment vertical="center"/>
    </xf>
    <xf numFmtId="0" fontId="76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0" borderId="0">
      <alignment vertical="center" wrapText="1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6" fillId="0" borderId="1" xfId="377" applyNumberFormat="1" applyFont="1" applyFill="1" applyBorder="1" applyAlignment="1">
      <alignment horizontal="center" vertical="center"/>
    </xf>
    <xf numFmtId="176" fontId="7" fillId="0" borderId="1" xfId="37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1" xfId="365" applyFont="1" applyFill="1" applyBorder="1" applyAlignment="1">
      <alignment horizontal="left" vertical="center"/>
    </xf>
    <xf numFmtId="0" fontId="14" fillId="0" borderId="1" xfId="365" applyFont="1" applyFill="1" applyBorder="1" applyAlignment="1">
      <alignment horizontal="center" vertical="center"/>
    </xf>
    <xf numFmtId="3" fontId="14" fillId="0" borderId="1" xfId="365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314" applyFont="1" applyFill="1" applyBorder="1" applyAlignment="1">
      <alignment horizontal="center" vertical="center"/>
    </xf>
    <xf numFmtId="3" fontId="14" fillId="0" borderId="1" xfId="314" applyNumberFormat="1" applyFont="1" applyFill="1" applyBorder="1" applyAlignment="1" applyProtection="1">
      <alignment vertical="center"/>
    </xf>
    <xf numFmtId="0" fontId="14" fillId="0" borderId="1" xfId="314" applyFont="1" applyFill="1" applyBorder="1" applyAlignment="1">
      <alignment horizontal="center" vertical="center"/>
    </xf>
    <xf numFmtId="3" fontId="14" fillId="0" borderId="1" xfId="314" applyNumberFormat="1" applyFont="1" applyFill="1" applyBorder="1" applyAlignment="1" applyProtection="1">
      <alignment horizontal="left" vertical="center"/>
    </xf>
    <xf numFmtId="0" fontId="14" fillId="0" borderId="1" xfId="314" applyFont="1" applyFill="1" applyBorder="1" applyAlignment="1">
      <alignment horizontal="left" vertical="center"/>
    </xf>
    <xf numFmtId="180" fontId="14" fillId="0" borderId="1" xfId="314" applyNumberFormat="1" applyFont="1" applyFill="1" applyBorder="1" applyAlignment="1">
      <alignment horizontal="center" vertical="center"/>
    </xf>
    <xf numFmtId="0" fontId="14" fillId="0" borderId="1" xfId="402" applyFont="1" applyFill="1" applyBorder="1" applyAlignment="1" applyProtection="1">
      <alignment vertical="center" wrapText="1"/>
      <protection locked="0"/>
    </xf>
    <xf numFmtId="0" fontId="16" fillId="0" borderId="1" xfId="314" applyFont="1" applyFill="1" applyBorder="1" applyAlignment="1">
      <alignment vertical="center"/>
    </xf>
    <xf numFmtId="3" fontId="14" fillId="0" borderId="1" xfId="314" applyNumberFormat="1" applyFont="1" applyFill="1" applyBorder="1" applyAlignment="1" applyProtection="1">
      <alignment horizontal="center" vertical="center"/>
    </xf>
    <xf numFmtId="0" fontId="14" fillId="0" borderId="1" xfId="314" applyFont="1" applyFill="1" applyBorder="1" applyAlignment="1" applyProtection="1">
      <alignment vertical="center"/>
    </xf>
    <xf numFmtId="0" fontId="14" fillId="0" borderId="1" xfId="314" applyFont="1" applyFill="1" applyBorder="1" applyAlignment="1">
      <alignment horizontal="center"/>
    </xf>
    <xf numFmtId="0" fontId="14" fillId="0" borderId="1" xfId="314" applyFont="1" applyFill="1" applyBorder="1" applyAlignment="1">
      <alignment vertical="center"/>
    </xf>
    <xf numFmtId="0" fontId="14" fillId="0" borderId="1" xfId="314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/>
    </xf>
    <xf numFmtId="176" fontId="14" fillId="0" borderId="0" xfId="377" applyNumberFormat="1" applyFont="1" applyFill="1" applyBorder="1" applyAlignment="1">
      <alignment horizontal="left" vertical="center" wrapText="1"/>
    </xf>
    <xf numFmtId="176" fontId="14" fillId="0" borderId="0" xfId="377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Continuous"/>
    </xf>
    <xf numFmtId="177" fontId="19" fillId="0" borderId="1" xfId="0" applyNumberFormat="1" applyFont="1" applyFill="1" applyBorder="1" applyAlignment="1">
      <alignment horizontal="centerContinuous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182" fontId="20" fillId="0" borderId="2" xfId="0" applyNumberFormat="1" applyFont="1" applyFill="1" applyBorder="1" applyAlignment="1">
      <alignment horizontal="center" vertical="center" wrapText="1"/>
    </xf>
    <xf numFmtId="177" fontId="20" fillId="0" borderId="3" xfId="0" applyNumberFormat="1" applyFont="1" applyFill="1" applyBorder="1" applyAlignment="1">
      <alignment horizontal="center" vertical="center" wrapText="1"/>
    </xf>
    <xf numFmtId="182" fontId="20" fillId="0" borderId="3" xfId="0" applyNumberFormat="1" applyFont="1" applyFill="1" applyBorder="1" applyAlignment="1">
      <alignment horizontal="center" vertical="center" wrapText="1"/>
    </xf>
    <xf numFmtId="0" fontId="24" fillId="0" borderId="1" xfId="496" applyFont="1" applyFill="1" applyBorder="1" applyAlignment="1" applyProtection="1">
      <alignment horizontal="center" vertical="center"/>
      <protection locked="0"/>
    </xf>
    <xf numFmtId="176" fontId="16" fillId="0" borderId="1" xfId="497" applyNumberFormat="1" applyFont="1" applyFill="1" applyBorder="1" applyAlignment="1">
      <alignment horizontal="right" vertical="center" wrapText="1"/>
    </xf>
    <xf numFmtId="176" fontId="16" fillId="0" borderId="1" xfId="0" applyNumberFormat="1" applyFont="1" applyFill="1" applyBorder="1" applyAlignment="1">
      <alignment vertical="center" wrapText="1"/>
    </xf>
    <xf numFmtId="0" fontId="24" fillId="0" borderId="1" xfId="402" applyFont="1" applyFill="1" applyBorder="1" applyAlignment="1" applyProtection="1">
      <alignment horizontal="center" vertical="center" wrapText="1"/>
      <protection locked="0"/>
    </xf>
    <xf numFmtId="176" fontId="25" fillId="0" borderId="1" xfId="0" applyNumberFormat="1" applyFont="1" applyFill="1" applyBorder="1" applyAlignment="1">
      <alignment vertical="center" wrapText="1"/>
    </xf>
    <xf numFmtId="0" fontId="14" fillId="0" borderId="1" xfId="496" applyFont="1" applyFill="1" applyBorder="1" applyAlignment="1" applyProtection="1">
      <alignment horizontal="left" vertical="center"/>
      <protection locked="0"/>
    </xf>
    <xf numFmtId="176" fontId="14" fillId="0" borderId="1" xfId="497" applyNumberFormat="1" applyFont="1" applyFill="1" applyBorder="1" applyAlignment="1">
      <alignment horizontal="right"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26" fillId="0" borderId="1" xfId="401" applyNumberFormat="1" applyFont="1" applyFill="1" applyBorder="1" applyAlignment="1">
      <alignment horizontal="right" vertical="center" wrapText="1"/>
    </xf>
    <xf numFmtId="176" fontId="26" fillId="0" borderId="1" xfId="0" applyNumberFormat="1" applyFont="1" applyFill="1" applyBorder="1" applyAlignment="1">
      <alignment vertical="center" wrapText="1"/>
    </xf>
    <xf numFmtId="0" fontId="14" fillId="0" borderId="1" xfId="496" applyFont="1" applyFill="1" applyBorder="1" applyAlignment="1">
      <alignment vertical="center" wrapText="1"/>
    </xf>
    <xf numFmtId="176" fontId="14" fillId="0" borderId="1" xfId="402" applyNumberFormat="1" applyFont="1" applyFill="1" applyBorder="1" applyAlignment="1">
      <alignment horizontal="right" vertical="center" wrapText="1"/>
    </xf>
    <xf numFmtId="0" fontId="14" fillId="0" borderId="1" xfId="496" applyFont="1" applyFill="1" applyBorder="1" applyAlignment="1" applyProtection="1">
      <alignment vertical="center" wrapText="1"/>
      <protection locked="0"/>
    </xf>
    <xf numFmtId="0" fontId="14" fillId="0" borderId="1" xfId="402" applyFont="1" applyFill="1" applyBorder="1" applyAlignment="1">
      <alignment vertical="center" wrapText="1"/>
    </xf>
    <xf numFmtId="176" fontId="14" fillId="0" borderId="1" xfId="402" applyNumberFormat="1" applyFont="1" applyFill="1" applyBorder="1" applyAlignment="1" applyProtection="1">
      <alignment horizontal="right" vertical="center" wrapText="1"/>
    </xf>
    <xf numFmtId="0" fontId="24" fillId="0" borderId="1" xfId="403" applyFont="1" applyFill="1" applyBorder="1" applyAlignment="1" applyProtection="1">
      <alignment horizontal="center" vertical="center"/>
      <protection locked="0"/>
    </xf>
    <xf numFmtId="0" fontId="16" fillId="0" borderId="1" xfId="402" applyFont="1" applyFill="1" applyBorder="1" applyAlignment="1" applyProtection="1">
      <alignment horizontal="center" vertical="center" wrapText="1"/>
      <protection locked="0"/>
    </xf>
    <xf numFmtId="176" fontId="25" fillId="0" borderId="1" xfId="401" applyNumberFormat="1" applyFont="1" applyFill="1" applyBorder="1" applyAlignment="1">
      <alignment horizontal="right" vertical="center" wrapText="1"/>
    </xf>
    <xf numFmtId="0" fontId="14" fillId="0" borderId="1" xfId="288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/>
    </xf>
    <xf numFmtId="0" fontId="14" fillId="0" borderId="1" xfId="403" applyFont="1" applyFill="1" applyBorder="1" applyAlignment="1">
      <alignment vertical="center" wrapText="1"/>
    </xf>
    <xf numFmtId="0" fontId="24" fillId="0" borderId="1" xfId="402" applyFont="1" applyFill="1" applyBorder="1" applyAlignment="1" applyProtection="1">
      <alignment horizontal="center" vertical="center"/>
      <protection locked="0"/>
    </xf>
    <xf numFmtId="3" fontId="14" fillId="0" borderId="1" xfId="496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>
      <alignment horizontal="right" vertical="center" wrapText="1"/>
    </xf>
    <xf numFmtId="0" fontId="16" fillId="0" borderId="1" xfId="496" applyFont="1" applyFill="1" applyBorder="1" applyAlignment="1" applyProtection="1">
      <alignment horizontal="center" vertical="center"/>
      <protection locked="0"/>
    </xf>
    <xf numFmtId="0" fontId="16" fillId="0" borderId="1" xfId="402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9" fillId="0" borderId="0" xfId="66" applyFont="1" applyBorder="1"/>
    <xf numFmtId="0" fontId="9" fillId="0" borderId="0" xfId="66" applyFont="1" applyBorder="1"/>
    <xf numFmtId="0" fontId="6" fillId="0" borderId="0" xfId="66" applyFont="1" applyBorder="1"/>
    <xf numFmtId="0" fontId="9" fillId="0" borderId="0" xfId="66" applyBorder="1"/>
    <xf numFmtId="0" fontId="23" fillId="0" borderId="0" xfId="66" applyFont="1" applyBorder="1" applyAlignment="1">
      <alignment horizontal="center"/>
    </xf>
    <xf numFmtId="0" fontId="9" fillId="0" borderId="0" xfId="66" applyFont="1" applyBorder="1" applyAlignment="1">
      <alignment horizontal="left"/>
    </xf>
    <xf numFmtId="0" fontId="30" fillId="0" borderId="0" xfId="66" applyFont="1" applyBorder="1" applyAlignment="1">
      <alignment horizontal="center"/>
    </xf>
    <xf numFmtId="0" fontId="9" fillId="0" borderId="0" xfId="66" applyBorder="1" applyAlignment="1">
      <alignment horizontal="right"/>
    </xf>
    <xf numFmtId="0" fontId="20" fillId="0" borderId="1" xfId="66" applyFont="1" applyBorder="1" applyAlignment="1">
      <alignment horizontal="center"/>
    </xf>
    <xf numFmtId="0" fontId="19" fillId="0" borderId="1" xfId="66" applyFont="1" applyBorder="1" applyAlignment="1">
      <alignment horizontal="center" vertical="center"/>
    </xf>
    <xf numFmtId="177" fontId="19" fillId="0" borderId="1" xfId="66" applyNumberFormat="1" applyFont="1" applyBorder="1" applyAlignment="1">
      <alignment horizontal="center" vertical="center" wrapText="1"/>
    </xf>
    <xf numFmtId="0" fontId="6" fillId="0" borderId="1" xfId="458" applyNumberFormat="1" applyFont="1" applyFill="1" applyBorder="1" applyAlignment="1">
      <alignment horizontal="center" vertical="center"/>
    </xf>
    <xf numFmtId="179" fontId="9" fillId="0" borderId="1" xfId="500" applyNumberFormat="1" applyFont="1" applyFill="1" applyBorder="1">
      <alignment vertical="center"/>
    </xf>
    <xf numFmtId="179" fontId="20" fillId="2" borderId="1" xfId="20" applyNumberFormat="1" applyFont="1" applyFill="1" applyBorder="1" applyAlignment="1"/>
    <xf numFmtId="179" fontId="19" fillId="0" borderId="1" xfId="20" applyNumberFormat="1" applyFont="1" applyBorder="1" applyAlignment="1"/>
    <xf numFmtId="0" fontId="9" fillId="0" borderId="1" xfId="458" applyNumberFormat="1" applyFont="1" applyFill="1" applyBorder="1" applyAlignment="1">
      <alignment vertical="center"/>
    </xf>
    <xf numFmtId="179" fontId="9" fillId="0" borderId="1" xfId="20" applyNumberFormat="1" applyFont="1" applyFill="1" applyBorder="1" applyAlignment="1"/>
    <xf numFmtId="179" fontId="9" fillId="2" borderId="1" xfId="20" applyNumberFormat="1" applyFont="1" applyFill="1" applyBorder="1" applyAlignment="1"/>
    <xf numFmtId="179" fontId="9" fillId="0" borderId="1" xfId="20" applyNumberFormat="1" applyFont="1" applyBorder="1" applyAlignment="1"/>
    <xf numFmtId="0" fontId="9" fillId="0" borderId="1" xfId="458" applyNumberFormat="1" applyFont="1" applyFill="1" applyBorder="1" applyAlignment="1">
      <alignment horizontal="left" vertical="center"/>
    </xf>
    <xf numFmtId="179" fontId="6" fillId="0" borderId="1" xfId="500" applyNumberFormat="1" applyFont="1" applyFill="1" applyBorder="1">
      <alignment vertical="center"/>
    </xf>
    <xf numFmtId="179" fontId="6" fillId="0" borderId="1" xfId="20" applyNumberFormat="1" applyFont="1" applyFill="1" applyBorder="1" applyAlignment="1"/>
    <xf numFmtId="179" fontId="6" fillId="0" borderId="1" xfId="20" applyNumberFormat="1" applyFont="1" applyBorder="1" applyAlignment="1"/>
    <xf numFmtId="179" fontId="9" fillId="0" borderId="0" xfId="20" applyNumberFormat="1" applyFont="1" applyBorder="1" applyAlignment="1"/>
    <xf numFmtId="0" fontId="9" fillId="2" borderId="0" xfId="66" applyFont="1" applyFill="1" applyBorder="1"/>
    <xf numFmtId="179" fontId="31" fillId="0" borderId="0" xfId="66" applyNumberFormat="1" applyFont="1" applyFill="1" applyBorder="1"/>
    <xf numFmtId="0" fontId="19" fillId="0" borderId="0" xfId="66" applyFont="1" applyBorder="1" applyAlignment="1"/>
  </cellXfs>
  <cellStyles count="501">
    <cellStyle name="常规" xfId="0" builtinId="0"/>
    <cellStyle name="货币[0]" xfId="1" builtinId="7"/>
    <cellStyle name="60% - 强调文字颜色 4 3" xfId="2"/>
    <cellStyle name="20% - 强调文字颜色 6 5" xfId="3"/>
    <cellStyle name="20% - 强调文字颜色 3" xfId="4" builtinId="38"/>
    <cellStyle name="链接单元格 5" xfId="5"/>
    <cellStyle name="输出 3" xfId="6"/>
    <cellStyle name="输入" xfId="7" builtinId="20"/>
    <cellStyle name="汇总 6" xfId="8"/>
    <cellStyle name="货币" xfId="9" builtinId="4"/>
    <cellStyle name="60% - 着色 2" xfId="10"/>
    <cellStyle name="常规 2 2 4" xfId="11"/>
    <cellStyle name="常规_2015年(预拨)" xfId="12"/>
    <cellStyle name="千位分隔[0]" xfId="13" builtinId="6"/>
    <cellStyle name="40% - 强调文字颜色 3" xfId="14" builtinId="39"/>
    <cellStyle name="标题 5 6" xfId="15"/>
    <cellStyle name="计算 2" xfId="16"/>
    <cellStyle name="差" xfId="17" builtinId="27"/>
    <cellStyle name="好_洋浦2013年公共财政执行和2014年预算表(省格式)修改_2015年政府性基金编制（总表）" xfId="18"/>
    <cellStyle name="链接单元格 2 5" xfId="19"/>
    <cellStyle name="千位分隔" xfId="20" builtinId="3"/>
    <cellStyle name="好_预算局未分配指标_2015年政府性基金编制（总表）" xfId="21"/>
    <cellStyle name="超链接" xfId="22" builtinId="8"/>
    <cellStyle name="差_2011年预算附表(打印)" xfId="23"/>
    <cellStyle name="60% - 强调文字颜色 3" xfId="24" builtinId="40"/>
    <cellStyle name="百分比" xfId="25" builtinId="5"/>
    <cellStyle name="已访问的超链接" xfId="26" builtinId="9"/>
    <cellStyle name="60% - 强调文字颜色 2 3" xfId="27"/>
    <cellStyle name="注释" xfId="28" builtinId="10"/>
    <cellStyle name="常规 6" xfId="29"/>
    <cellStyle name="20% - 强调文字颜色 4 5" xfId="30"/>
    <cellStyle name="60% - 强调文字颜色 2" xfId="31" builtinId="36"/>
    <cellStyle name="好_2012年刚性支出填报表（第二次汇总）" xfId="32"/>
    <cellStyle name="解释性文本 2 2" xfId="33"/>
    <cellStyle name="标题 4" xfId="34" builtinId="19"/>
    <cellStyle name="常规_支出总表0112" xfId="35"/>
    <cellStyle name="注释 5" xfId="36"/>
    <cellStyle name="警告文本" xfId="37" builtinId="11"/>
    <cellStyle name="常规 5 2" xfId="38"/>
    <cellStyle name="标题" xfId="39" builtinId="15"/>
    <cellStyle name="解释性文本" xfId="40" builtinId="53"/>
    <cellStyle name="差 6" xfId="41"/>
    <cellStyle name="标题 1" xfId="42" builtinId="16"/>
    <cellStyle name="标题 2" xfId="43" builtinId="17"/>
    <cellStyle name="60% - 强调文字颜色 1" xfId="44" builtinId="32"/>
    <cellStyle name="标题 3" xfId="45" builtinId="18"/>
    <cellStyle name="60% - 强调文字颜色 4" xfId="46" builtinId="44"/>
    <cellStyle name="输出" xfId="47" builtinId="21"/>
    <cellStyle name="计算" xfId="48" builtinId="22"/>
    <cellStyle name="40% - 强调文字颜色 4 2" xfId="49"/>
    <cellStyle name="检查单元格" xfId="50" builtinId="23"/>
    <cellStyle name="输出 6" xfId="51"/>
    <cellStyle name="20% - 强调文字颜色 6" xfId="52" builtinId="50"/>
    <cellStyle name="好_洋浦2012年公共财政执行和2013年预算表(省格式)02_国有预算表" xfId="53"/>
    <cellStyle name="强调文字颜色 2" xfId="54" builtinId="33"/>
    <cellStyle name="注释 2 3" xfId="55"/>
    <cellStyle name="链接单元格" xfId="56" builtinId="24"/>
    <cellStyle name="40% - 强调文字颜色 6 5" xfId="57"/>
    <cellStyle name="差_洋浦2013年公共财政执行和2014年预算表(省格式)修改_2015年政府性基金编制（总表）_2015年报人大预算表样（洋浦)(1)" xfId="58"/>
    <cellStyle name="适中 2 5" xfId="59"/>
    <cellStyle name="汇总" xfId="60" builtinId="25"/>
    <cellStyle name="差_洋浦2013年公共财政执行和2014年预算表(省格式)修改_基金（150122）" xfId="61"/>
    <cellStyle name="好" xfId="62" builtinId="26"/>
    <cellStyle name="20% - 强调文字颜色 3 3" xfId="63"/>
    <cellStyle name="好_2011年预算附表(打印)_2015年国际旅游岛先行试验区政府预算（1月21日）" xfId="64"/>
    <cellStyle name="着色 5" xfId="65"/>
    <cellStyle name="常规_临高县2011年一般预算收支预算调整总表" xfId="66"/>
    <cellStyle name="适中" xfId="67" builtinId="28"/>
    <cellStyle name="输出 5" xfId="68"/>
    <cellStyle name="20% - 强调文字颜色 5" xfId="69" builtinId="46"/>
    <cellStyle name="强调文字颜色 1" xfId="70" builtinId="29"/>
    <cellStyle name="链接单元格 3" xfId="71"/>
    <cellStyle name="20% - 强调文字颜色 1" xfId="72" builtinId="30"/>
    <cellStyle name="标题 5 4" xfId="73"/>
    <cellStyle name="差_洋浦2013年公共财政执行和2014年预算表(省格式)修改_2015年政府性基金编制（总表）(5)_2015年报人大预算表样（洋浦)(1)" xfId="74"/>
    <cellStyle name="强调文字颜色 1 6" xfId="75"/>
    <cellStyle name="40% - 强调文字颜色 1" xfId="76" builtinId="31"/>
    <cellStyle name="链接单元格 4" xfId="77"/>
    <cellStyle name="输出 2" xfId="78"/>
    <cellStyle name="20% - 强调文字颜色 2" xfId="79" builtinId="34"/>
    <cellStyle name="标题 5 5" xfId="80"/>
    <cellStyle name="40% - 强调文字颜色 2" xfId="81" builtinId="35"/>
    <cellStyle name="强调文字颜色 3" xfId="82" builtinId="37"/>
    <cellStyle name="差_预算局未分配指标_备选项目（1.12报省政府）" xfId="83"/>
    <cellStyle name="强调文字颜色 4" xfId="84" builtinId="41"/>
    <cellStyle name="差_预算局未分配指标_社保基金预算表1.20改" xfId="85"/>
    <cellStyle name="链接单元格 6" xfId="86"/>
    <cellStyle name="输出 4" xfId="87"/>
    <cellStyle name="20% - 强调文字颜色 4" xfId="88" builtinId="42"/>
    <cellStyle name="20% - 着色 1" xfId="89"/>
    <cellStyle name="计算 3" xfId="90"/>
    <cellStyle name="40% - 强调文字颜色 4" xfId="91" builtinId="43"/>
    <cellStyle name="强调文字颜色 5" xfId="92" builtinId="45"/>
    <cellStyle name="20% - 着色 2" xfId="93"/>
    <cellStyle name="计算 4" xfId="94"/>
    <cellStyle name="40% - 强调文字颜色 5" xfId="95" builtinId="47"/>
    <cellStyle name="60% - 强调文字颜色 5" xfId="96" builtinId="48"/>
    <cellStyle name="强调文字颜色 6" xfId="97" builtinId="49"/>
    <cellStyle name="20% - 着色 3" xfId="98"/>
    <cellStyle name="好_洋浦2012年公共财政执行和2013年预算表(省格式)02_国有预算表(1)" xfId="99"/>
    <cellStyle name="计算 5" xfId="100"/>
    <cellStyle name="适中 2" xfId="101"/>
    <cellStyle name="40% - 强调文字颜色 6" xfId="102" builtinId="51"/>
    <cellStyle name="60% - 强调文字颜色 6" xfId="103" builtinId="52"/>
    <cellStyle name="标题 4 2 2" xfId="104"/>
    <cellStyle name="_ET_STYLE_NoName_00_" xfId="105"/>
    <cellStyle name="标题 3 5" xfId="106"/>
    <cellStyle name="40% - 强调文字颜色 2 6" xfId="107"/>
    <cellStyle name="注释 2 5" xfId="108"/>
    <cellStyle name="好_附件2-2016年省财基建计划草案-截止12.31日数据-2" xfId="109"/>
    <cellStyle name="20% - 强调文字颜色 1 3" xfId="110"/>
    <cellStyle name="60% - 强调文字颜色 4 4" xfId="111"/>
    <cellStyle name="20% - 强调文字颜色 6 6" xfId="112"/>
    <cellStyle name="解释性文本 2" xfId="113"/>
    <cellStyle name="标题 3 3" xfId="114"/>
    <cellStyle name="60% - 强调文字颜色 1 3" xfId="115"/>
    <cellStyle name="20% - 强调文字颜色 3 5" xfId="116"/>
    <cellStyle name="40% - 强调文字颜色 2 4" xfId="117"/>
    <cellStyle name="20% - 强调文字颜色 1 2" xfId="118"/>
    <cellStyle name="差_预算局未分配指标_基金预算表（1-18）" xfId="119"/>
    <cellStyle name="20% - 强调文字颜色 1 4" xfId="120"/>
    <cellStyle name="20% - 强调文字颜色 1 5" xfId="121"/>
    <cellStyle name="好 2" xfId="122"/>
    <cellStyle name="20% - 强调文字颜色 1 6" xfId="123"/>
    <cellStyle name="好 3" xfId="124"/>
    <cellStyle name="千位[0]_1" xfId="125"/>
    <cellStyle name="20% - 强调文字颜色 2 2" xfId="126"/>
    <cellStyle name="输出 2 2" xfId="127"/>
    <cellStyle name="40% - 强调文字颜色 1 2" xfId="128"/>
    <cellStyle name="20% - 强调文字颜色 2 3" xfId="129"/>
    <cellStyle name="输出 2 3" xfId="130"/>
    <cellStyle name="40% - 强调文字颜色 1 3" xfId="131"/>
    <cellStyle name="20% - 强调文字颜色 2 4" xfId="132"/>
    <cellStyle name="输出 2 4" xfId="133"/>
    <cellStyle name="40% - 强调文字颜色 1 4" xfId="134"/>
    <cellStyle name="20% - 强调文字颜色 2 5" xfId="135"/>
    <cellStyle name="输出 2 5" xfId="136"/>
    <cellStyle name="40% - 强调文字颜色 1 5" xfId="137"/>
    <cellStyle name="差_洋浦2013年公共财政执行和2014年预算表(省格式)修改_2015年政府性基金编制（总表）(6)_2015年报人大预算表样（洋浦)(1)" xfId="138"/>
    <cellStyle name="20% - 强调文字颜色 2 6" xfId="139"/>
    <cellStyle name="输出 2 6" xfId="140"/>
    <cellStyle name="20% - 强调文字颜色 3 2" xfId="141"/>
    <cellStyle name="着色 4" xfId="142"/>
    <cellStyle name="40% - 强调文字颜色 2 2" xfId="143"/>
    <cellStyle name="40% - 强调文字颜色 2 3" xfId="144"/>
    <cellStyle name="20% - 强调文字颜色 3 4" xfId="145"/>
    <cellStyle name="60% - 强调文字颜色 1 2" xfId="146"/>
    <cellStyle name="着色 6" xfId="147"/>
    <cellStyle name="40% - 强调文字颜色 2 5" xfId="148"/>
    <cellStyle name="20% - 强调文字颜色 3 6" xfId="149"/>
    <cellStyle name="60% - 强调文字颜色 1 4" xfId="150"/>
    <cellStyle name="20% - 强调文字颜色 4 2" xfId="151"/>
    <cellStyle name="常规 3" xfId="152"/>
    <cellStyle name="40% - 强调文字颜色 3 2" xfId="153"/>
    <cellStyle name="好_预算局未分配指标_2015年政府性基金编制（总表）(5)" xfId="154"/>
    <cellStyle name="计算 2 2" xfId="155"/>
    <cellStyle name="20% - 强调文字颜色 4 3" xfId="156"/>
    <cellStyle name="常规 4" xfId="157"/>
    <cellStyle name="好_洋浦2013年公共财政执行和2014年预算表(省格式)修改_2015年政府性基金编制（总表）(5)" xfId="158"/>
    <cellStyle name="40% - 强调文字颜色 3 3" xfId="159"/>
    <cellStyle name="常规_2007年云南省向人大报送政府收支预算表格式编制过程表 2 2" xfId="160"/>
    <cellStyle name="计算 2 3" xfId="161"/>
    <cellStyle name="20% - 强调文字颜色 4 4" xfId="162"/>
    <cellStyle name="60% - 强调文字颜色 2 2" xfId="163"/>
    <cellStyle name="常规 5" xfId="164"/>
    <cellStyle name="说明文本" xfId="165"/>
    <cellStyle name="40% - 强调文字颜色 3 4" xfId="166"/>
    <cellStyle name="计算 2 4" xfId="167"/>
    <cellStyle name="40% - 强调文字颜色 3 5" xfId="168"/>
    <cellStyle name="好_洋浦2013年公共财政执行和2014年预算表(省格式)修改_基金预算表)_2015年报人大预算表样（洋浦)(1)" xfId="169"/>
    <cellStyle name="计算 2 5" xfId="170"/>
    <cellStyle name="20% - 强调文字颜色 4 6" xfId="171"/>
    <cellStyle name="60% - 强调文字颜色 2 4" xfId="172"/>
    <cellStyle name="差_洋浦2013年公共财政执行和2014年预算表(省格式)修改" xfId="173"/>
    <cellStyle name="好_预算局未分配指标_基金预算表)_2015年报人大预算表样（洋浦)(1)" xfId="174"/>
    <cellStyle name="20% - 强调文字颜色 5 2" xfId="175"/>
    <cellStyle name="好_洋浦2013年公共财政执行和2014年预算表(省格式)修改_基金（150122）" xfId="176"/>
    <cellStyle name="20% - 强调文字颜色 5 3" xfId="177"/>
    <cellStyle name="40% - 强调文字颜色 4 3" xfId="178"/>
    <cellStyle name="20% - 强调文字颜色 5 4" xfId="179"/>
    <cellStyle name="60% - 强调文字颜色 3 2" xfId="180"/>
    <cellStyle name="40% - 强调文字颜色 4 4" xfId="181"/>
    <cellStyle name="20% - 强调文字颜色 5 5" xfId="182"/>
    <cellStyle name="60% - 强调文字颜色 3 3" xfId="183"/>
    <cellStyle name="40% - 强调文字颜色 4 5" xfId="184"/>
    <cellStyle name="20% - 强调文字颜色 5 6" xfId="185"/>
    <cellStyle name="60% - 强调文字颜色 3 4" xfId="186"/>
    <cellStyle name="20% - 强调文字颜色 6 2" xfId="187"/>
    <cellStyle name="40% - 强调文字颜色 5 2" xfId="188"/>
    <cellStyle name="好 2 3" xfId="189"/>
    <cellStyle name="20% - 强调文字颜色 6 3" xfId="190"/>
    <cellStyle name="40% - 强调文字颜色 5 3" xfId="191"/>
    <cellStyle name="好 2 4" xfId="192"/>
    <cellStyle name="20% - 强调文字颜色 6 4" xfId="193"/>
    <cellStyle name="60% - 强调文字颜色 4 2" xfId="194"/>
    <cellStyle name="20% - 着色 4" xfId="195"/>
    <cellStyle name="计算 6" xfId="196"/>
    <cellStyle name="适中 3" xfId="197"/>
    <cellStyle name="20% - 着色 5" xfId="198"/>
    <cellStyle name="好_洋浦2012年公共财政执行和2013年预算表(省格式)02" xfId="199"/>
    <cellStyle name="好_洋浦2013年公共财政执行和2014年预算表(省格式)修改_2015年政府性基金编制（总表）(5)_2015年报人大预算表样（洋浦)(1)" xfId="200"/>
    <cellStyle name="适中 4" xfId="201"/>
    <cellStyle name="着色 1" xfId="202"/>
    <cellStyle name="20% - 着色 6" xfId="203"/>
    <cellStyle name="适中 5" xfId="204"/>
    <cellStyle name="着色 2" xfId="205"/>
    <cellStyle name="40% - 强调文字颜色 1 6" xfId="206"/>
    <cellStyle name="40% - 强调文字颜色 3 6" xfId="207"/>
    <cellStyle name="计算 2 6" xfId="208"/>
    <cellStyle name="40% - 强调文字颜色 4 6" xfId="209"/>
    <cellStyle name="40% - 强调文字颜色 5 4" xfId="210"/>
    <cellStyle name="好 2 5" xfId="211"/>
    <cellStyle name="40% - 强调文字颜色 5 5" xfId="212"/>
    <cellStyle name="no dec" xfId="213"/>
    <cellStyle name="好 2 6" xfId="214"/>
    <cellStyle name="40% - 强调文字颜色 5 6" xfId="215"/>
    <cellStyle name="差_附件2-2016年省财基建计划草案-截止12.31日数据-2" xfId="216"/>
    <cellStyle name="注释 2 2" xfId="217"/>
    <cellStyle name="40% - 强调文字颜色 6 2" xfId="218"/>
    <cellStyle name="标题 2 2 4" xfId="219"/>
    <cellStyle name="适中 2 2" xfId="220"/>
    <cellStyle name="40% - 强调文字颜色 6 3" xfId="221"/>
    <cellStyle name="标题 2 2 5" xfId="222"/>
    <cellStyle name="适中 2 3" xfId="223"/>
    <cellStyle name="40% - 强调文字颜色 6 4" xfId="224"/>
    <cellStyle name="标题 2 2 6" xfId="225"/>
    <cellStyle name="适中 2 4" xfId="226"/>
    <cellStyle name="40% - 强调文字颜色 6 6" xfId="227"/>
    <cellStyle name="好_2014年预算草案表" xfId="228"/>
    <cellStyle name="适中 2 6" xfId="229"/>
    <cellStyle name="40% - 着色 1" xfId="230"/>
    <cellStyle name="40% - 着色 2" xfId="231"/>
    <cellStyle name="40% - 着色 3" xfId="232"/>
    <cellStyle name="40% - 着色 4" xfId="233"/>
    <cellStyle name="40% - 着色 5" xfId="234"/>
    <cellStyle name="40% - 着色 6" xfId="235"/>
    <cellStyle name="60% - 强调文字颜色 1 5" xfId="236"/>
    <cellStyle name="警告文本 2 2" xfId="237"/>
    <cellStyle name="60% - 强调文字颜色 1 6" xfId="238"/>
    <cellStyle name="差_洋浦2014年公共财政执行和2015年预算表(省格式)(1)" xfId="239"/>
    <cellStyle name="警告文本 2 3" xfId="240"/>
    <cellStyle name="60% - 强调文字颜色 2 5" xfId="241"/>
    <cellStyle name="差_洋浦2013年公共财政执行和2014年预算表(省格式)修改_基金预算（2015年" xfId="242"/>
    <cellStyle name="60% - 强调文字颜色 2 6" xfId="243"/>
    <cellStyle name="差_洋浦2013年公共财政执行和2014年预算表(省格式)修改_基金预算表)" xfId="244"/>
    <cellStyle name="好_洋浦2013年公共财政执行和2014年预算表(省格式)修改_2015年政府性基金编制（总表）(6)" xfId="245"/>
    <cellStyle name="60% - 强调文字颜色 3 5" xfId="246"/>
    <cellStyle name="60% - 强调文字颜色 3 6" xfId="247"/>
    <cellStyle name="60% - 强调文字颜色 4 5" xfId="248"/>
    <cellStyle name="常规_报预算 (终版）2015年省本级国有资本经营预算表20141221" xfId="249"/>
    <cellStyle name="60% - 强调文字颜色 4 6" xfId="250"/>
    <cellStyle name="60% - 强调文字颜色 5 2" xfId="251"/>
    <cellStyle name="60% - 强调文字颜色 5 3" xfId="252"/>
    <cellStyle name="差_预算局未分配指标_2015年政府性基金编制（总表）(6)_2015年报人大预算表样（洋浦)(1)" xfId="253"/>
    <cellStyle name="60% - 强调文字颜色 5 4" xfId="254"/>
    <cellStyle name="差_洋浦2013年公共财政执行和2014年预算表(省格式)修改_2015年政府性基金编制（总表）(6)" xfId="255"/>
    <cellStyle name="60% - 强调文字颜色 5 5" xfId="256"/>
    <cellStyle name="60% - 强调文字颜色 5 6" xfId="257"/>
    <cellStyle name="60% - 强调文字颜色 6 2" xfId="258"/>
    <cellStyle name="常规_附件二之三" xfId="259"/>
    <cellStyle name="60% - 强调文字颜色 6 3" xfId="260"/>
    <cellStyle name="60% - 强调文字颜色 6 4" xfId="261"/>
    <cellStyle name="60% - 强调文字颜色 6 5" xfId="262"/>
    <cellStyle name="差_2012年刚性支出填报表（第二次汇总）" xfId="263"/>
    <cellStyle name="好_预算局未分配指标_备选项目（1.12报省政府）" xfId="264"/>
    <cellStyle name="60% - 强调文字颜色 6 6" xfId="265"/>
    <cellStyle name="60% - 着色 1" xfId="266"/>
    <cellStyle name="常规 2 2 3" xfId="267"/>
    <cellStyle name="60% - 着色 3" xfId="268"/>
    <cellStyle name="常规 2 2 5" xfId="269"/>
    <cellStyle name="60% - 着色 4" xfId="270"/>
    <cellStyle name="标题 1 2" xfId="271"/>
    <cellStyle name="常规 2 2 6" xfId="272"/>
    <cellStyle name="60% - 着色 5" xfId="273"/>
    <cellStyle name="标题 1 3" xfId="274"/>
    <cellStyle name="60% - 着色 6" xfId="275"/>
    <cellStyle name="标题 1 4" xfId="276"/>
    <cellStyle name="ColLevel_0" xfId="277"/>
    <cellStyle name="e鯪9Y_x000b_" xfId="278"/>
    <cellStyle name="常规_基金1.8" xfId="279"/>
    <cellStyle name="Normal_APR" xfId="280"/>
    <cellStyle name="差 5" xfId="281"/>
    <cellStyle name="RowLevel_0" xfId="282"/>
    <cellStyle name="标题 1 2 2" xfId="283"/>
    <cellStyle name="差_洋浦2013年公共财政执行和2014年预算表(省格式)修改_基金预算表)_2015年报人大预算表样（洋浦)(1)" xfId="284"/>
    <cellStyle name="好_洋浦2013年公共财政执行和2014年预算表(省格式)修改_2015年政府性基金编制（总表）(6)_2015年报人大预算表样（洋浦)(1)" xfId="285"/>
    <cellStyle name="标题 1 2 3" xfId="286"/>
    <cellStyle name="标题 1 2 4" xfId="287"/>
    <cellStyle name="常规_附件22015年海南省财政预算调整草案0515_2016年财力测算1117（二切表）" xfId="288"/>
    <cellStyle name="标题 1 2 5" xfId="289"/>
    <cellStyle name="标题 1 2 6" xfId="290"/>
    <cellStyle name="差_2014年预算草案表" xfId="291"/>
    <cellStyle name="标题 1 5" xfId="292"/>
    <cellStyle name="好_附2：2014年海南省省本级公共财政预算调整方案（草案）" xfId="293"/>
    <cellStyle name="标题 1 6" xfId="294"/>
    <cellStyle name="差_预算局未分配指标_2015年政府性基金编制（总表）_2015年报人大预算表样（洋浦)(1)" xfId="295"/>
    <cellStyle name="标题 2 2" xfId="296"/>
    <cellStyle name="好_预算局未分配指标_基金预算表（1-18）" xfId="297"/>
    <cellStyle name="标题 2 2 2" xfId="298"/>
    <cellStyle name="标题 2 2 3" xfId="299"/>
    <cellStyle name="差_洋浦2014年公共财政执行" xfId="300"/>
    <cellStyle name="标题 2 3" xfId="301"/>
    <cellStyle name="差_预算局未分配指标_基金预算（2015年" xfId="302"/>
    <cellStyle name="标题 2 4" xfId="303"/>
    <cellStyle name="标题 2 5" xfId="304"/>
    <cellStyle name="标题 2 6" xfId="305"/>
    <cellStyle name="标题 3 2" xfId="306"/>
    <cellStyle name="标题 3 2 2" xfId="307"/>
    <cellStyle name="好 5" xfId="308"/>
    <cellStyle name="标题 3 2 3" xfId="309"/>
    <cellStyle name="好 6" xfId="310"/>
    <cellStyle name="标题 3 2 4" xfId="311"/>
    <cellStyle name="标题 3 2 5" xfId="312"/>
    <cellStyle name="标题 3 2 6" xfId="313"/>
    <cellStyle name="常规_表四 " xfId="314"/>
    <cellStyle name="标题 3 4" xfId="315"/>
    <cellStyle name="标题 3 6" xfId="316"/>
    <cellStyle name="标题 4 2" xfId="317"/>
    <cellStyle name="标题 4 2 3" xfId="318"/>
    <cellStyle name="千分位[0]_laroux" xfId="319"/>
    <cellStyle name="标题 4 2 4" xfId="320"/>
    <cellStyle name="标题 4 2 5" xfId="321"/>
    <cellStyle name="标题 4 2 6" xfId="322"/>
    <cellStyle name="标题 4 3" xfId="323"/>
    <cellStyle name="汇总 2 2" xfId="324"/>
    <cellStyle name="标题 4 4" xfId="325"/>
    <cellStyle name="汇总 2 3" xfId="326"/>
    <cellStyle name="检查单元格 2" xfId="327"/>
    <cellStyle name="标题 4 5" xfId="328"/>
    <cellStyle name="汇总 2 4" xfId="329"/>
    <cellStyle name="检查单元格 3" xfId="330"/>
    <cellStyle name="标题 4 6" xfId="331"/>
    <cellStyle name="汇总 2 5" xfId="332"/>
    <cellStyle name="检查单元格 4" xfId="333"/>
    <cellStyle name="标题 5" xfId="334"/>
    <cellStyle name="解释性文本 2 3" xfId="335"/>
    <cellStyle name="标题 5 2" xfId="336"/>
    <cellStyle name="强调文字颜色 1 4" xfId="337"/>
    <cellStyle name="标题 5 3" xfId="338"/>
    <cellStyle name="强调文字颜色 1 5" xfId="339"/>
    <cellStyle name="标题 6" xfId="340"/>
    <cellStyle name="解释性文本 2 4" xfId="341"/>
    <cellStyle name="标题 7" xfId="342"/>
    <cellStyle name="解释性文本 2 5" xfId="343"/>
    <cellStyle name="标题 8" xfId="344"/>
    <cellStyle name="解释性文本 2 6" xfId="345"/>
    <cellStyle name="标题 9" xfId="346"/>
    <cellStyle name="差 2" xfId="347"/>
    <cellStyle name="解释性文本 5" xfId="348"/>
    <cellStyle name="差 2 2" xfId="349"/>
    <cellStyle name="差 2 3" xfId="350"/>
    <cellStyle name="差 2 4" xfId="351"/>
    <cellStyle name="差 2 5" xfId="352"/>
    <cellStyle name="差 2 6" xfId="353"/>
    <cellStyle name="差 3" xfId="354"/>
    <cellStyle name="解释性文本 6" xfId="355"/>
    <cellStyle name="差 4" xfId="356"/>
    <cellStyle name="差_2011年预算附表(打印)_2015年国际旅游岛先行试验区政府预算（1月21日）" xfId="357"/>
    <cellStyle name="好_洋浦2013年公共财政执行和2014年预算表(省格式)修改_社保基金预算表1.20改" xfId="358"/>
    <cellStyle name="差_2015年国际旅游岛先行试验区政府预算（1月21日）" xfId="359"/>
    <cellStyle name="差_附2：2014年海南省省本级公共财政预算调整方案（草案）" xfId="360"/>
    <cellStyle name="差_洋浦2012年公共财政执行和2013年预算表(省格式)02" xfId="361"/>
    <cellStyle name="差_洋浦2012年公共财政执行和2013年预算表(省格式)02_国有预算表" xfId="362"/>
    <cellStyle name="好_预算局未分配指标_2015年政府性基金编制（总表）(6)_2015年报人大预算表样（洋浦)(1)" xfId="363"/>
    <cellStyle name="强调文字颜色 1 2" xfId="364"/>
    <cellStyle name="常规_表六" xfId="365"/>
    <cellStyle name="差_洋浦2012年公共财政执行和2013年预算表(省格式)02_国有预算表(1)" xfId="366"/>
    <cellStyle name="强调文字颜色 5 4" xfId="367"/>
    <cellStyle name="差_洋浦2013年公共财政执行和2014年预算表(省格式)修改_2015年政府性基金编制（总表）" xfId="368"/>
    <cellStyle name="差_洋浦2013年公共财政执行和2014年预算表(省格式)修改_基金预算表（1-18）_2015年报人大预算表样（洋浦)(1)" xfId="369"/>
    <cellStyle name="差_洋浦2013年公共财政执行和2014年预算表(省格式)修改_2015年政府性基金编制（总表）(5)" xfId="370"/>
    <cellStyle name="差_洋浦2013年公共财政执行和2014年预算表(省格式)修改_基金预算（2015年_2015年报人大预算表样（洋浦)(1)" xfId="371"/>
    <cellStyle name="差_洋浦2013年公共财政执行和2014年预算表(省格式)修改_基金预算表（1-18）" xfId="372"/>
    <cellStyle name="千位_1" xfId="373"/>
    <cellStyle name="差_洋浦2013年公共财政执行和2014年预算表(省格式)修改_社保基金预算表1.20改" xfId="374"/>
    <cellStyle name="输入 2 3" xfId="375"/>
    <cellStyle name="差_洋浦2014年公共财政执行和2015年预算表(省格式)(1)_2015年报人大预算表样（洋浦)(1)" xfId="376"/>
    <cellStyle name="常规_全省与省本级执行及预算表（最后稿0121" xfId="377"/>
    <cellStyle name="千分位_97-917" xfId="378"/>
    <cellStyle name="差_预算局未分配指标" xfId="379"/>
    <cellStyle name="常规_表五" xfId="380"/>
    <cellStyle name="差_预算局未分配指标_2015年政府性基金编制（总表）" xfId="381"/>
    <cellStyle name="差_预算局未分配指标_2015年政府性基金编制（总表）(5)" xfId="382"/>
    <cellStyle name="注释 3" xfId="383"/>
    <cellStyle name="差_预算局未分配指标_2015年政府性基金编制（总表）(5)_2015年报人大预算表样（洋浦)(1)" xfId="384"/>
    <cellStyle name="差_预算局未分配指标_2015年政府性基金编制（总表）(6)" xfId="385"/>
    <cellStyle name="差_预算局未分配指标_基金（150122）" xfId="386"/>
    <cellStyle name="差_预算局未分配指标_基金预算（2015年_2015年报人大预算表样（洋浦)(1)" xfId="387"/>
    <cellStyle name="差_预算局未分配指标_基金预算表（1-18）_2015年报人大预算表样（洋浦)(1)" xfId="388"/>
    <cellStyle name="差_预算局未分配指标_基金预算表)" xfId="389"/>
    <cellStyle name="差_预算局未分配指标_基金预算表)_2015年报人大预算表样（洋浦)(1)" xfId="390"/>
    <cellStyle name="常规 2 2" xfId="391"/>
    <cellStyle name="好_预算局未分配指标_基金预算表)" xfId="392"/>
    <cellStyle name="常规 2 2 2" xfId="393"/>
    <cellStyle name="常规 2 3" xfId="394"/>
    <cellStyle name="好_预算局未分配指标_2015年政府性基金编制（总表）_2015年报人大预算表样（洋浦)(1)" xfId="395"/>
    <cellStyle name="常规 2 4" xfId="396"/>
    <cellStyle name="常规 2 5" xfId="397"/>
    <cellStyle name="强调文字颜色 4 2" xfId="398"/>
    <cellStyle name="常规 2 6" xfId="399"/>
    <cellStyle name="强调文字颜色 4 3" xfId="400"/>
    <cellStyle name="常规_2009年政府预算表1-4" xfId="401"/>
    <cellStyle name="常规_政府性基金（1-14）" xfId="402"/>
    <cellStyle name="常规_政府性基金（1-14）_基金预算表（1-18）" xfId="403"/>
    <cellStyle name="好 2 2" xfId="404"/>
    <cellStyle name="好 4" xfId="405"/>
    <cellStyle name="好_2011年预算附表(打印)" xfId="406"/>
    <cellStyle name="好_2015年国际旅游岛先行试验区政府预算（1月21日）" xfId="407"/>
    <cellStyle name="好_洋浦2013年公共财政执行和2014年预算表(省格式)修改" xfId="408"/>
    <cellStyle name="好_洋浦2013年公共财政执行和2014年预算表(省格式)修改_2015年政府性基金编制（总表）_2015年报人大预算表样（洋浦)(1)" xfId="409"/>
    <cellStyle name="好_洋浦2013年公共财政执行和2014年预算表(省格式)修改_基金预算（2015年" xfId="410"/>
    <cellStyle name="好_洋浦2013年公共财政执行和2014年预算表(省格式)修改_基金预算（2015年_2015年报人大预算表样（洋浦)(1)" xfId="411"/>
    <cellStyle name="好_洋浦2013年公共财政执行和2014年预算表(省格式)修改_基金预算表（1-18）" xfId="412"/>
    <cellStyle name="好_洋浦2013年公共财政执行和2014年预算表(省格式)修改_基金预算表（1-18）_2015年报人大预算表样（洋浦)(1)" xfId="413"/>
    <cellStyle name="好_洋浦2013年公共财政执行和2014年预算表(省格式)修改_基金预算表)" xfId="414"/>
    <cellStyle name="好_洋浦2014年公共财政执行" xfId="415"/>
    <cellStyle name="好_洋浦2014年公共财政执行和2015年预算表(省格式)(1)" xfId="416"/>
    <cellStyle name="好_预算局未分配指标_基金预算（2015年" xfId="417"/>
    <cellStyle name="警告文本 2 6" xfId="418"/>
    <cellStyle name="好_洋浦2014年公共财政执行和2015年预算表(省格式)(1)_2015年报人大预算表样（洋浦)(1)" xfId="419"/>
    <cellStyle name="好_预算局未分配指标_基金预算（2015年_2015年报人大预算表样（洋浦)(1)" xfId="420"/>
    <cellStyle name="好_预算局未分配指标" xfId="421"/>
    <cellStyle name="好_预算局未分配指标_2015年政府性基金编制（总表）(5)_2015年报人大预算表样（洋浦)(1)" xfId="422"/>
    <cellStyle name="好_预算局未分配指标_2015年政府性基金编制（总表）(6)" xfId="423"/>
    <cellStyle name="好_预算局未分配指标_基金（150122）" xfId="424"/>
    <cellStyle name="好_预算局未分配指标_基金预算表（1-18）_2015年报人大预算表样（洋浦)(1)" xfId="425"/>
    <cellStyle name="好_预算局未分配指标_社保基金预算表1.20改" xfId="426"/>
    <cellStyle name="汇总 2" xfId="427"/>
    <cellStyle name="汇总 2 6" xfId="428"/>
    <cellStyle name="检查单元格 5" xfId="429"/>
    <cellStyle name="汇总 3" xfId="430"/>
    <cellStyle name="汇总 4" xfId="431"/>
    <cellStyle name="汇总 5" xfId="432"/>
    <cellStyle name="检查单元格 2 2" xfId="433"/>
    <cellStyle name="检查单元格 2 3" xfId="434"/>
    <cellStyle name="检查单元格 2 4" xfId="435"/>
    <cellStyle name="检查单元格 2 5" xfId="436"/>
    <cellStyle name="检查单元格 2 6" xfId="437"/>
    <cellStyle name="检查单元格 6" xfId="438"/>
    <cellStyle name="解释性文本 3" xfId="439"/>
    <cellStyle name="解释性文本 4" xfId="440"/>
    <cellStyle name="警告文本 2" xfId="441"/>
    <cellStyle name="警告文本 2 4" xfId="442"/>
    <cellStyle name="警告文本 2 5" xfId="443"/>
    <cellStyle name="警告文本 3" xfId="444"/>
    <cellStyle name="无色" xfId="445"/>
    <cellStyle name="警告文本 4" xfId="446"/>
    <cellStyle name="警告文本 5" xfId="447"/>
    <cellStyle name="警告文本 6" xfId="448"/>
    <cellStyle name="链接单元格 2" xfId="449"/>
    <cellStyle name="链接单元格 2 2" xfId="450"/>
    <cellStyle name="链接单元格 2 3" xfId="451"/>
    <cellStyle name="链接单元格 2 4" xfId="452"/>
    <cellStyle name="链接单元格 2 6" xfId="453"/>
    <cellStyle name="普通_97-917" xfId="454"/>
    <cellStyle name="强调文字颜色 1 3" xfId="455"/>
    <cellStyle name="强调文字颜色 2 2" xfId="456"/>
    <cellStyle name="强调文字颜色 2 3" xfId="457"/>
    <cellStyle name="常规_总表" xfId="458"/>
    <cellStyle name="强调文字颜色 2 4" xfId="459"/>
    <cellStyle name="强调文字颜色 2 5" xfId="460"/>
    <cellStyle name="强调文字颜色 2 6" xfId="461"/>
    <cellStyle name="强调文字颜色 3 2" xfId="462"/>
    <cellStyle name="输入 2 4" xfId="463"/>
    <cellStyle name="强调文字颜色 3 3" xfId="464"/>
    <cellStyle name="输入 2 5" xfId="465"/>
    <cellStyle name="强调文字颜色 3 4" xfId="466"/>
    <cellStyle name="输入 2 6" xfId="467"/>
    <cellStyle name="强调文字颜色 3 5" xfId="468"/>
    <cellStyle name="强调文字颜色 3 6" xfId="469"/>
    <cellStyle name="强调文字颜色 4 4" xfId="470"/>
    <cellStyle name="强调文字颜色 4 5" xfId="471"/>
    <cellStyle name="输入 2" xfId="472"/>
    <cellStyle name="强调文字颜色 4 6" xfId="473"/>
    <cellStyle name="输入 3" xfId="474"/>
    <cellStyle name="强调文字颜色 5 2" xfId="475"/>
    <cellStyle name="强调文字颜色 5 3" xfId="476"/>
    <cellStyle name="强调文字颜色 5 5" xfId="477"/>
    <cellStyle name="强调文字颜色 5 6" xfId="478"/>
    <cellStyle name="强调文字颜色 6 2" xfId="479"/>
    <cellStyle name="强调文字颜色 6 3" xfId="480"/>
    <cellStyle name="强调文字颜色 6 4" xfId="481"/>
    <cellStyle name="强调文字颜色 6 5" xfId="482"/>
    <cellStyle name="强调文字颜色 6 6" xfId="483"/>
    <cellStyle name="适中 6" xfId="484"/>
    <cellStyle name="着色 3" xfId="485"/>
    <cellStyle name="输入 2 2" xfId="486"/>
    <cellStyle name="输入 4" xfId="487"/>
    <cellStyle name="输入 5" xfId="488"/>
    <cellStyle name="输入 6" xfId="489"/>
    <cellStyle name="样式 1" xfId="490"/>
    <cellStyle name="注释 2" xfId="491"/>
    <cellStyle name="注释 2 4" xfId="492"/>
    <cellStyle name="注释 2 6" xfId="493"/>
    <cellStyle name="注释 4" xfId="494"/>
    <cellStyle name="注释 6" xfId="495"/>
    <cellStyle name="常规_政府性基金（1-14）_基金预算表)" xfId="496"/>
    <cellStyle name="常规_2006年全省基金完成情况表1" xfId="497"/>
    <cellStyle name="常规_2015年政府性基金编制（总表）" xfId="498"/>
    <cellStyle name="常规 10" xfId="499"/>
    <cellStyle name="千位分隔_总表" xfId="500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lenovo\&#26700;&#38754;\&#20999;&#2235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5&#24180;&#24230;&#26448;&#26009;\2015&#24180;&#39044;&#31639;&#35843;&#25972;&#65288;2&#65289;\2015&#24180;&#31532;&#20108;&#27425;&#39044;&#31639;&#35843;&#25972;&#23450;&#31295;\2013&#24180;&#39044;&#31639;&#35843;&#25972;&#26041;&#26696;&#65288;&#21021;&#31295;&#65289;\2013&#24180;&#39044;&#31639;&#35843;&#25972;&#26041;&#26696;&#65288;&#21021;&#31295;&#65289;\(&#20849;&#29992;10.6&#65289;&#22522;&#37329;&#39044;&#31639;&#35843;&#25972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A1" sqref="A1:H1"/>
    </sheetView>
  </sheetViews>
  <sheetFormatPr defaultColWidth="9" defaultRowHeight="14.25"/>
  <cols>
    <col min="1" max="1" width="31.625" style="96" customWidth="1"/>
    <col min="2" max="4" width="11.625" style="96" customWidth="1"/>
    <col min="5" max="5" width="30.625" style="96" customWidth="1"/>
    <col min="6" max="8" width="11.625" style="96" customWidth="1"/>
    <col min="9" max="16384" width="9" style="96"/>
  </cols>
  <sheetData>
    <row r="1" ht="26.25" customHeight="1" spans="1:8">
      <c r="A1" s="97" t="s">
        <v>0</v>
      </c>
      <c r="B1" s="97"/>
      <c r="C1" s="97"/>
      <c r="D1" s="97"/>
      <c r="E1" s="97"/>
      <c r="F1" s="97"/>
      <c r="G1" s="97"/>
      <c r="H1" s="97"/>
    </row>
    <row r="2" ht="21" customHeight="1" spans="1:8">
      <c r="A2" s="98" t="s">
        <v>1</v>
      </c>
      <c r="B2" s="99"/>
      <c r="C2" s="99"/>
      <c r="D2" s="99"/>
      <c r="H2" s="100" t="s">
        <v>2</v>
      </c>
    </row>
    <row r="3" s="93" customFormat="1" ht="22.5" customHeight="1" spans="1:9">
      <c r="A3" s="101" t="s">
        <v>3</v>
      </c>
      <c r="B3" s="101"/>
      <c r="C3" s="101"/>
      <c r="D3" s="101"/>
      <c r="E3" s="101" t="s">
        <v>4</v>
      </c>
      <c r="F3" s="101"/>
      <c r="G3" s="101"/>
      <c r="H3" s="101"/>
      <c r="I3" s="119"/>
    </row>
    <row r="4" s="93" customFormat="1" ht="29.25" customHeight="1" spans="1:8">
      <c r="A4" s="102" t="s">
        <v>5</v>
      </c>
      <c r="B4" s="103" t="s">
        <v>6</v>
      </c>
      <c r="C4" s="103" t="s">
        <v>7</v>
      </c>
      <c r="D4" s="103" t="s">
        <v>8</v>
      </c>
      <c r="E4" s="102" t="s">
        <v>5</v>
      </c>
      <c r="F4" s="103" t="s">
        <v>6</v>
      </c>
      <c r="G4" s="103" t="s">
        <v>7</v>
      </c>
      <c r="H4" s="103" t="s">
        <v>8</v>
      </c>
    </row>
    <row r="5" s="93" customFormat="1" ht="15.75" customHeight="1" spans="1:8">
      <c r="A5" s="102"/>
      <c r="B5" s="103"/>
      <c r="C5" s="103"/>
      <c r="D5" s="103"/>
      <c r="E5" s="102"/>
      <c r="F5" s="103"/>
      <c r="G5" s="103"/>
      <c r="H5" s="103"/>
    </row>
    <row r="6" s="93" customFormat="1" ht="18" customHeight="1" spans="1:8">
      <c r="A6" s="104" t="s">
        <v>9</v>
      </c>
      <c r="B6" s="105"/>
      <c r="C6" s="106"/>
      <c r="D6" s="106"/>
      <c r="E6" s="104" t="s">
        <v>10</v>
      </c>
      <c r="F6" s="105"/>
      <c r="G6" s="107"/>
      <c r="H6" s="107"/>
    </row>
    <row r="7" s="94" customFormat="1" ht="18" customHeight="1" spans="1:8">
      <c r="A7" s="108" t="s">
        <v>11</v>
      </c>
      <c r="B7" s="105">
        <v>34029</v>
      </c>
      <c r="C7" s="109">
        <f t="shared" ref="C7:C13" si="0">D7-B7</f>
        <v>0</v>
      </c>
      <c r="D7" s="110">
        <v>34029</v>
      </c>
      <c r="E7" s="108" t="s">
        <v>12</v>
      </c>
      <c r="F7" s="105">
        <v>38373</v>
      </c>
      <c r="G7" s="111">
        <f t="shared" ref="G7:G11" si="1">H7-F7</f>
        <v>9500</v>
      </c>
      <c r="H7" s="111">
        <f>38373+9500</f>
        <v>47873</v>
      </c>
    </row>
    <row r="8" s="94" customFormat="1" ht="18" customHeight="1" spans="1:8">
      <c r="A8" s="112" t="s">
        <v>13</v>
      </c>
      <c r="B8" s="105">
        <v>1450</v>
      </c>
      <c r="C8" s="109">
        <f t="shared" si="0"/>
        <v>0</v>
      </c>
      <c r="D8" s="109">
        <v>1450</v>
      </c>
      <c r="E8" s="108" t="s">
        <v>14</v>
      </c>
      <c r="F8" s="105">
        <v>0</v>
      </c>
      <c r="G8" s="111">
        <f t="shared" si="1"/>
        <v>0</v>
      </c>
      <c r="H8" s="111">
        <v>0</v>
      </c>
    </row>
    <row r="9" s="94" customFormat="1" ht="18" customHeight="1" spans="1:8">
      <c r="A9" s="112" t="s">
        <v>15</v>
      </c>
      <c r="B9" s="105"/>
      <c r="C9" s="109">
        <f t="shared" si="0"/>
        <v>9500</v>
      </c>
      <c r="D9" s="109">
        <v>9500</v>
      </c>
      <c r="E9" s="108" t="s">
        <v>16</v>
      </c>
      <c r="F9" s="105">
        <v>0</v>
      </c>
      <c r="G9" s="111">
        <f t="shared" si="1"/>
        <v>0</v>
      </c>
      <c r="H9" s="111">
        <v>0</v>
      </c>
    </row>
    <row r="10" s="94" customFormat="1" ht="18" customHeight="1" spans="1:8">
      <c r="A10" s="108" t="s">
        <v>17</v>
      </c>
      <c r="B10" s="105">
        <v>2895</v>
      </c>
      <c r="C10" s="109">
        <f t="shared" si="0"/>
        <v>0</v>
      </c>
      <c r="D10" s="109">
        <v>2895</v>
      </c>
      <c r="E10" s="108" t="s">
        <v>18</v>
      </c>
      <c r="F10" s="105">
        <v>1</v>
      </c>
      <c r="G10" s="111">
        <f t="shared" si="1"/>
        <v>0</v>
      </c>
      <c r="H10" s="111">
        <v>1</v>
      </c>
    </row>
    <row r="11" s="94" customFormat="1" ht="18" customHeight="1" spans="1:8">
      <c r="A11" s="108" t="s">
        <v>19</v>
      </c>
      <c r="B11" s="105">
        <v>0</v>
      </c>
      <c r="C11" s="109">
        <f t="shared" si="0"/>
        <v>0</v>
      </c>
      <c r="D11" s="109">
        <v>0</v>
      </c>
      <c r="E11" s="108" t="s">
        <v>20</v>
      </c>
      <c r="F11" s="105">
        <v>25172</v>
      </c>
      <c r="G11" s="111">
        <f t="shared" si="1"/>
        <v>0</v>
      </c>
      <c r="H11" s="111">
        <v>25172</v>
      </c>
    </row>
    <row r="12" s="94" customFormat="1" ht="18.75" customHeight="1" spans="1:8">
      <c r="A12" s="108" t="s">
        <v>21</v>
      </c>
      <c r="B12" s="105">
        <v>25172</v>
      </c>
      <c r="C12" s="109">
        <f t="shared" si="0"/>
        <v>0</v>
      </c>
      <c r="D12" s="109">
        <v>25172</v>
      </c>
      <c r="E12" s="108"/>
      <c r="F12" s="105"/>
      <c r="G12" s="111"/>
      <c r="H12" s="111"/>
    </row>
    <row r="13" s="95" customFormat="1" ht="20.1" customHeight="1" spans="1:8">
      <c r="A13" s="104" t="s">
        <v>22</v>
      </c>
      <c r="B13" s="113">
        <f>SUM(B7:B12)</f>
        <v>63546</v>
      </c>
      <c r="C13" s="114">
        <f t="shared" si="0"/>
        <v>9500</v>
      </c>
      <c r="D13" s="113">
        <f>SUM(D7:D12)</f>
        <v>73046</v>
      </c>
      <c r="E13" s="104" t="s">
        <v>22</v>
      </c>
      <c r="F13" s="113">
        <f>SUM(F7:F11)</f>
        <v>63546</v>
      </c>
      <c r="G13" s="115">
        <f>H13-F13</f>
        <v>9500</v>
      </c>
      <c r="H13" s="113">
        <f>SUM(H7:H11)</f>
        <v>73046</v>
      </c>
    </row>
    <row r="14" s="95" customFormat="1" ht="18" customHeight="1" spans="1:8">
      <c r="A14" s="96"/>
      <c r="B14" s="96"/>
      <c r="C14" s="116"/>
      <c r="D14" s="116"/>
      <c r="E14" s="116"/>
      <c r="F14" s="96"/>
      <c r="G14" s="96"/>
      <c r="H14" s="96"/>
    </row>
    <row r="15" s="93" customFormat="1" ht="18" customHeight="1" spans="1:8">
      <c r="A15" s="117"/>
      <c r="B15" s="116"/>
      <c r="C15" s="116"/>
      <c r="D15" s="116"/>
      <c r="E15" s="96"/>
      <c r="F15" s="96"/>
      <c r="G15" s="118"/>
      <c r="H15" s="96"/>
    </row>
    <row r="16" ht="18.75" customHeight="1"/>
    <row r="17" ht="17.25" customHeight="1"/>
    <row r="18" ht="20.25" customHeight="1"/>
    <row r="19" ht="18.75" customHeight="1"/>
    <row r="20" ht="12.95" customHeight="1"/>
    <row r="21" ht="12.95" customHeight="1"/>
    <row r="22" ht="12.95" customHeight="1"/>
    <row r="23" ht="12.95" customHeight="1"/>
    <row r="24" ht="12.95" customHeight="1"/>
    <row r="25" ht="12.95" customHeight="1"/>
    <row r="26" ht="12.95" customHeight="1"/>
    <row r="27" ht="12.95" customHeight="1"/>
    <row r="28" ht="12.95" customHeight="1"/>
    <row r="29" ht="12.95" customHeight="1"/>
    <row r="30" ht="12.95" customHeight="1"/>
    <row r="31" ht="12.95" customHeight="1"/>
    <row r="32" ht="12.95" customHeight="1"/>
    <row r="33" ht="12.95" customHeight="1"/>
    <row r="34" ht="12.95" customHeight="1"/>
    <row r="35" ht="12.95" customHeight="1"/>
    <row r="36" ht="17.25" customHeight="1"/>
  </sheetData>
  <mergeCells count="11">
    <mergeCell ref="A1:H1"/>
    <mergeCell ref="A3:D3"/>
    <mergeCell ref="E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36111111111111" right="0.156944444444444" top="0.826388888888889" bottom="0.511805555555556" header="0.275" footer="0.156944444444444"/>
  <pageSetup paperSize="9" firstPageNumber="2" orientation="landscape" useFirstPageNumber="1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1"/>
  <sheetViews>
    <sheetView showGridLines="0" showZeros="0" workbookViewId="0">
      <selection activeCell="A2" sqref="A2:H2"/>
    </sheetView>
  </sheetViews>
  <sheetFormatPr defaultColWidth="9" defaultRowHeight="12"/>
  <cols>
    <col min="1" max="1" width="44.125" style="46" customWidth="1"/>
    <col min="2" max="2" width="10.625" style="47" customWidth="1"/>
    <col min="3" max="3" width="8.125" style="47" customWidth="1"/>
    <col min="4" max="4" width="11.875" style="47" customWidth="1"/>
    <col min="5" max="5" width="46.125" style="48" customWidth="1"/>
    <col min="6" max="6" width="10.625" style="49" customWidth="1"/>
    <col min="7" max="7" width="8.125" style="49" customWidth="1"/>
    <col min="8" max="8" width="12.25" style="40" customWidth="1"/>
    <col min="9" max="9" width="10.5" style="50" customWidth="1"/>
    <col min="10" max="16384" width="9" style="40"/>
  </cols>
  <sheetData>
    <row r="1" ht="15" customHeight="1" spans="1:5">
      <c r="A1" s="51"/>
      <c r="E1" s="40"/>
    </row>
    <row r="2" s="39" customFormat="1" ht="21" customHeight="1" spans="1:9">
      <c r="A2" s="52" t="s">
        <v>23</v>
      </c>
      <c r="B2" s="52"/>
      <c r="C2" s="52"/>
      <c r="D2" s="52"/>
      <c r="E2" s="52"/>
      <c r="F2" s="52"/>
      <c r="G2" s="52"/>
      <c r="H2" s="52"/>
      <c r="I2" s="89"/>
    </row>
    <row r="3" s="40" customFormat="1" ht="16.5" customHeight="1" spans="1:9">
      <c r="A3" s="53" t="s">
        <v>1</v>
      </c>
      <c r="B3" s="47"/>
      <c r="C3" s="47"/>
      <c r="D3" s="47"/>
      <c r="H3" s="54" t="s">
        <v>2</v>
      </c>
      <c r="I3" s="50"/>
    </row>
    <row r="4" s="41" customFormat="1" ht="14.25" spans="1:9">
      <c r="A4" s="55" t="s">
        <v>3</v>
      </c>
      <c r="B4" s="56"/>
      <c r="C4" s="56"/>
      <c r="D4" s="56"/>
      <c r="E4" s="57" t="s">
        <v>24</v>
      </c>
      <c r="F4" s="57"/>
      <c r="G4" s="57"/>
      <c r="H4" s="57"/>
      <c r="I4" s="90"/>
    </row>
    <row r="5" s="41" customFormat="1" ht="19.5" customHeight="1" spans="1:9">
      <c r="A5" s="58" t="s">
        <v>5</v>
      </c>
      <c r="B5" s="59" t="s">
        <v>6</v>
      </c>
      <c r="C5" s="59" t="s">
        <v>7</v>
      </c>
      <c r="D5" s="59" t="s">
        <v>8</v>
      </c>
      <c r="E5" s="60" t="s">
        <v>5</v>
      </c>
      <c r="F5" s="59" t="s">
        <v>6</v>
      </c>
      <c r="G5" s="59" t="s">
        <v>7</v>
      </c>
      <c r="H5" s="59" t="s">
        <v>8</v>
      </c>
      <c r="I5" s="90"/>
    </row>
    <row r="6" s="41" customFormat="1" ht="30" customHeight="1" spans="1:9">
      <c r="A6" s="58"/>
      <c r="B6" s="61"/>
      <c r="C6" s="61"/>
      <c r="D6" s="61"/>
      <c r="E6" s="62"/>
      <c r="F6" s="61"/>
      <c r="G6" s="61"/>
      <c r="H6" s="61"/>
      <c r="I6" s="90"/>
    </row>
    <row r="7" s="42" customFormat="1" ht="14.1" customHeight="1" spans="1:9">
      <c r="A7" s="63" t="s">
        <v>25</v>
      </c>
      <c r="B7" s="64">
        <f>SUM(B8:B21)</f>
        <v>34029</v>
      </c>
      <c r="C7" s="65">
        <f t="shared" ref="C7:C21" si="0">D7-B7</f>
        <v>0</v>
      </c>
      <c r="D7" s="64">
        <f>SUM(D8:D21)</f>
        <v>34029</v>
      </c>
      <c r="E7" s="66" t="s">
        <v>26</v>
      </c>
      <c r="F7" s="64">
        <f>+F8+F11+F14+F22+F25+F30+F34+F40+F46</f>
        <v>38373</v>
      </c>
      <c r="G7" s="67">
        <f t="shared" ref="G7:G59" si="1">H7-F7</f>
        <v>9500</v>
      </c>
      <c r="H7" s="64">
        <f>+H8+H11+H14+H22+H25+H30+H34+H40+H46</f>
        <v>47873</v>
      </c>
      <c r="I7" s="91"/>
    </row>
    <row r="8" ht="14.1" customHeight="1" spans="1:8">
      <c r="A8" s="68" t="s">
        <v>27</v>
      </c>
      <c r="B8" s="69"/>
      <c r="C8" s="70">
        <f t="shared" si="0"/>
        <v>0</v>
      </c>
      <c r="D8" s="70"/>
      <c r="E8" s="32" t="s">
        <v>28</v>
      </c>
      <c r="F8" s="71">
        <f>+F9+F10</f>
        <v>173</v>
      </c>
      <c r="G8" s="72">
        <f t="shared" si="1"/>
        <v>0</v>
      </c>
      <c r="H8" s="71">
        <f>+H9+H10</f>
        <v>173</v>
      </c>
    </row>
    <row r="9" ht="14.1" customHeight="1" spans="1:8">
      <c r="A9" s="73" t="s">
        <v>29</v>
      </c>
      <c r="B9" s="74"/>
      <c r="C9" s="70">
        <f t="shared" si="0"/>
        <v>0</v>
      </c>
      <c r="D9" s="70"/>
      <c r="E9" s="32" t="s">
        <v>30</v>
      </c>
      <c r="F9" s="74"/>
      <c r="G9" s="72">
        <f t="shared" si="1"/>
        <v>0</v>
      </c>
      <c r="H9" s="74"/>
    </row>
    <row r="10" ht="14.1" customHeight="1" spans="1:8">
      <c r="A10" s="73" t="s">
        <v>31</v>
      </c>
      <c r="B10" s="69"/>
      <c r="C10" s="70">
        <f t="shared" si="0"/>
        <v>0</v>
      </c>
      <c r="D10" s="70"/>
      <c r="E10" s="75" t="s">
        <v>32</v>
      </c>
      <c r="F10" s="74">
        <v>173</v>
      </c>
      <c r="G10" s="72">
        <f t="shared" si="1"/>
        <v>0</v>
      </c>
      <c r="H10" s="74">
        <v>173</v>
      </c>
    </row>
    <row r="11" ht="14.1" customHeight="1" spans="1:8">
      <c r="A11" s="68" t="s">
        <v>33</v>
      </c>
      <c r="B11" s="69">
        <v>1090</v>
      </c>
      <c r="C11" s="70">
        <f t="shared" si="0"/>
        <v>0</v>
      </c>
      <c r="D11" s="70">
        <v>1090</v>
      </c>
      <c r="E11" s="76" t="s">
        <v>34</v>
      </c>
      <c r="F11" s="71">
        <f>+F12+F13</f>
        <v>1554</v>
      </c>
      <c r="G11" s="72">
        <f t="shared" si="1"/>
        <v>0</v>
      </c>
      <c r="H11" s="71">
        <f>+H12+H13</f>
        <v>1554</v>
      </c>
    </row>
    <row r="12" ht="14.1" customHeight="1" spans="1:8">
      <c r="A12" s="68" t="s">
        <v>35</v>
      </c>
      <c r="B12" s="69">
        <v>214</v>
      </c>
      <c r="C12" s="70">
        <f t="shared" si="0"/>
        <v>0</v>
      </c>
      <c r="D12" s="70">
        <v>214</v>
      </c>
      <c r="E12" s="75" t="s">
        <v>36</v>
      </c>
      <c r="F12" s="74">
        <v>1554</v>
      </c>
      <c r="G12" s="72">
        <f t="shared" si="1"/>
        <v>0</v>
      </c>
      <c r="H12" s="74">
        <v>1554</v>
      </c>
    </row>
    <row r="13" ht="14.1" customHeight="1" spans="1:8">
      <c r="A13" s="68" t="s">
        <v>37</v>
      </c>
      <c r="B13" s="69">
        <v>29463</v>
      </c>
      <c r="C13" s="70">
        <f t="shared" si="0"/>
        <v>0</v>
      </c>
      <c r="D13" s="70">
        <v>29463</v>
      </c>
      <c r="E13" s="75" t="s">
        <v>38</v>
      </c>
      <c r="F13" s="74"/>
      <c r="G13" s="72">
        <f t="shared" si="1"/>
        <v>0</v>
      </c>
      <c r="H13" s="74"/>
    </row>
    <row r="14" ht="14.1" customHeight="1" spans="1:8">
      <c r="A14" s="68" t="s">
        <v>39</v>
      </c>
      <c r="B14" s="69"/>
      <c r="C14" s="70">
        <f t="shared" si="0"/>
        <v>0</v>
      </c>
      <c r="D14" s="70"/>
      <c r="E14" s="32" t="s">
        <v>40</v>
      </c>
      <c r="F14" s="71">
        <f>+F15+F16+F17+F18+F19+F20+F21</f>
        <v>27984</v>
      </c>
      <c r="G14" s="72">
        <f t="shared" si="1"/>
        <v>0</v>
      </c>
      <c r="H14" s="71">
        <f>+H15+H16+H17+H18+H19+H20+H21</f>
        <v>27984</v>
      </c>
    </row>
    <row r="15" ht="14.1" customHeight="1" spans="1:8">
      <c r="A15" s="68" t="s">
        <v>41</v>
      </c>
      <c r="B15" s="69">
        <v>91</v>
      </c>
      <c r="C15" s="70">
        <f t="shared" si="0"/>
        <v>0</v>
      </c>
      <c r="D15" s="70">
        <v>91</v>
      </c>
      <c r="E15" s="32" t="s">
        <v>42</v>
      </c>
      <c r="F15" s="74">
        <v>22764</v>
      </c>
      <c r="G15" s="72">
        <f t="shared" si="1"/>
        <v>0</v>
      </c>
      <c r="H15" s="74">
        <v>22764</v>
      </c>
    </row>
    <row r="16" ht="14.1" customHeight="1" spans="1:8">
      <c r="A16" s="73" t="s">
        <v>43</v>
      </c>
      <c r="B16" s="74">
        <v>3051</v>
      </c>
      <c r="C16" s="70">
        <f t="shared" si="0"/>
        <v>0</v>
      </c>
      <c r="D16" s="70">
        <v>3051</v>
      </c>
      <c r="E16" s="32" t="s">
        <v>44</v>
      </c>
      <c r="F16" s="74">
        <v>1131</v>
      </c>
      <c r="G16" s="72">
        <f t="shared" si="1"/>
        <v>0</v>
      </c>
      <c r="H16" s="74">
        <v>1131</v>
      </c>
    </row>
    <row r="17" ht="14.1" customHeight="1" spans="1:8">
      <c r="A17" s="68" t="s">
        <v>45</v>
      </c>
      <c r="B17" s="69"/>
      <c r="C17" s="70">
        <f t="shared" si="0"/>
        <v>0</v>
      </c>
      <c r="D17" s="70"/>
      <c r="E17" s="32" t="s">
        <v>46</v>
      </c>
      <c r="F17" s="74">
        <v>218</v>
      </c>
      <c r="G17" s="72">
        <f t="shared" si="1"/>
        <v>0</v>
      </c>
      <c r="H17" s="74">
        <v>218</v>
      </c>
    </row>
    <row r="18" ht="14.1" customHeight="1" spans="1:9">
      <c r="A18" s="68" t="s">
        <v>47</v>
      </c>
      <c r="B18" s="69"/>
      <c r="C18" s="70">
        <f t="shared" si="0"/>
        <v>0</v>
      </c>
      <c r="D18" s="70"/>
      <c r="E18" s="32" t="s">
        <v>48</v>
      </c>
      <c r="F18" s="74">
        <v>3721</v>
      </c>
      <c r="G18" s="72">
        <f t="shared" si="1"/>
        <v>0</v>
      </c>
      <c r="H18" s="74">
        <v>3721</v>
      </c>
      <c r="I18" s="50">
        <v>1</v>
      </c>
    </row>
    <row r="19" ht="14.1" customHeight="1" spans="1:9">
      <c r="A19" s="73" t="s">
        <v>49</v>
      </c>
      <c r="B19" s="74">
        <v>116</v>
      </c>
      <c r="C19" s="70">
        <f t="shared" si="0"/>
        <v>0</v>
      </c>
      <c r="D19" s="70">
        <v>116</v>
      </c>
      <c r="E19" s="32" t="s">
        <v>50</v>
      </c>
      <c r="F19" s="74">
        <v>150</v>
      </c>
      <c r="G19" s="72">
        <f t="shared" si="1"/>
        <v>0</v>
      </c>
      <c r="H19" s="74">
        <v>150</v>
      </c>
      <c r="I19" s="50">
        <v>1</v>
      </c>
    </row>
    <row r="20" ht="14.1" customHeight="1" spans="1:8">
      <c r="A20" s="73" t="s">
        <v>51</v>
      </c>
      <c r="B20" s="69">
        <v>4</v>
      </c>
      <c r="C20" s="70">
        <f t="shared" si="0"/>
        <v>0</v>
      </c>
      <c r="D20" s="70">
        <v>4</v>
      </c>
      <c r="E20" s="32" t="s">
        <v>52</v>
      </c>
      <c r="F20" s="74"/>
      <c r="G20" s="72">
        <f t="shared" si="1"/>
        <v>0</v>
      </c>
      <c r="H20" s="74"/>
    </row>
    <row r="21" ht="14.1" customHeight="1" spans="1:8">
      <c r="A21" s="73" t="s">
        <v>53</v>
      </c>
      <c r="B21" s="69"/>
      <c r="C21" s="70">
        <f t="shared" si="0"/>
        <v>0</v>
      </c>
      <c r="D21" s="70"/>
      <c r="E21" s="32" t="s">
        <v>54</v>
      </c>
      <c r="F21" s="74"/>
      <c r="G21" s="72">
        <f t="shared" si="1"/>
        <v>0</v>
      </c>
      <c r="H21" s="74"/>
    </row>
    <row r="22" ht="14.1" customHeight="1" spans="1:8">
      <c r="A22" s="73"/>
      <c r="B22" s="69"/>
      <c r="C22" s="70"/>
      <c r="D22" s="70"/>
      <c r="E22" s="32" t="s">
        <v>55</v>
      </c>
      <c r="F22" s="71">
        <f>+F23+F24</f>
        <v>8</v>
      </c>
      <c r="G22" s="72">
        <f t="shared" si="1"/>
        <v>0</v>
      </c>
      <c r="H22" s="71">
        <f>+H23+H24</f>
        <v>8</v>
      </c>
    </row>
    <row r="23" ht="14.1" customHeight="1" spans="1:8">
      <c r="A23" s="73"/>
      <c r="B23" s="69"/>
      <c r="C23" s="70"/>
      <c r="D23" s="70"/>
      <c r="E23" s="32" t="s">
        <v>56</v>
      </c>
      <c r="F23" s="74">
        <v>8</v>
      </c>
      <c r="G23" s="72">
        <f t="shared" si="1"/>
        <v>0</v>
      </c>
      <c r="H23" s="74">
        <v>8</v>
      </c>
    </row>
    <row r="24" ht="14.1" customHeight="1" spans="1:8">
      <c r="A24" s="73"/>
      <c r="B24" s="69"/>
      <c r="C24" s="70"/>
      <c r="D24" s="70"/>
      <c r="E24" s="32" t="s">
        <v>57</v>
      </c>
      <c r="F24" s="74"/>
      <c r="G24" s="72">
        <f t="shared" si="1"/>
        <v>0</v>
      </c>
      <c r="H24" s="74"/>
    </row>
    <row r="25" ht="14.1" customHeight="1" spans="1:8">
      <c r="A25" s="73"/>
      <c r="B25" s="69"/>
      <c r="C25" s="70"/>
      <c r="D25" s="70"/>
      <c r="E25" s="32" t="s">
        <v>58</v>
      </c>
      <c r="F25" s="71">
        <f>+F26+F27+F28+F29</f>
        <v>421</v>
      </c>
      <c r="G25" s="72">
        <f t="shared" si="1"/>
        <v>0</v>
      </c>
      <c r="H25" s="71">
        <f>+H26+H27+H28+H29</f>
        <v>421</v>
      </c>
    </row>
    <row r="26" ht="14.1" customHeight="1" spans="1:9">
      <c r="A26" s="73"/>
      <c r="B26" s="69"/>
      <c r="C26" s="70"/>
      <c r="D26" s="70"/>
      <c r="E26" s="32" t="s">
        <v>59</v>
      </c>
      <c r="F26" s="74">
        <v>421</v>
      </c>
      <c r="G26" s="72">
        <f t="shared" si="1"/>
        <v>0</v>
      </c>
      <c r="H26" s="74">
        <v>421</v>
      </c>
      <c r="I26" s="50">
        <v>1</v>
      </c>
    </row>
    <row r="27" ht="14.1" customHeight="1" spans="1:8">
      <c r="A27" s="73"/>
      <c r="B27" s="69"/>
      <c r="C27" s="70"/>
      <c r="D27" s="70"/>
      <c r="E27" s="32" t="s">
        <v>60</v>
      </c>
      <c r="F27" s="74"/>
      <c r="G27" s="72">
        <f t="shared" si="1"/>
        <v>0</v>
      </c>
      <c r="H27" s="74"/>
    </row>
    <row r="28" ht="14.1" customHeight="1" spans="1:8">
      <c r="A28" s="73"/>
      <c r="B28" s="69"/>
      <c r="C28" s="70"/>
      <c r="D28" s="70"/>
      <c r="E28" s="32" t="s">
        <v>61</v>
      </c>
      <c r="F28" s="77"/>
      <c r="G28" s="72">
        <f t="shared" si="1"/>
        <v>0</v>
      </c>
      <c r="H28" s="77"/>
    </row>
    <row r="29" ht="14.1" customHeight="1" spans="1:8">
      <c r="A29" s="73"/>
      <c r="B29" s="69"/>
      <c r="C29" s="70"/>
      <c r="D29" s="70"/>
      <c r="E29" s="32" t="s">
        <v>62</v>
      </c>
      <c r="F29" s="77"/>
      <c r="G29" s="72">
        <f t="shared" si="1"/>
        <v>0</v>
      </c>
      <c r="H29" s="77"/>
    </row>
    <row r="30" ht="14.1" customHeight="1" spans="1:8">
      <c r="A30" s="73"/>
      <c r="B30" s="69"/>
      <c r="C30" s="70"/>
      <c r="D30" s="70"/>
      <c r="E30" s="76" t="s">
        <v>63</v>
      </c>
      <c r="F30" s="71">
        <f>+F31+F32+F33</f>
        <v>1534</v>
      </c>
      <c r="G30" s="72">
        <f t="shared" si="1"/>
        <v>0</v>
      </c>
      <c r="H30" s="71">
        <f>+H31+H32+H33</f>
        <v>1534</v>
      </c>
    </row>
    <row r="31" ht="14.1" customHeight="1" spans="1:8">
      <c r="A31" s="73"/>
      <c r="B31" s="69"/>
      <c r="C31" s="70"/>
      <c r="D31" s="70"/>
      <c r="E31" s="32" t="s">
        <v>64</v>
      </c>
      <c r="F31" s="74"/>
      <c r="G31" s="72">
        <f t="shared" si="1"/>
        <v>0</v>
      </c>
      <c r="H31" s="74"/>
    </row>
    <row r="32" s="43" customFormat="1" ht="14.1" customHeight="1" spans="1:9">
      <c r="A32" s="73"/>
      <c r="B32" s="69"/>
      <c r="C32" s="70"/>
      <c r="D32" s="70"/>
      <c r="E32" s="32" t="s">
        <v>65</v>
      </c>
      <c r="F32" s="77">
        <v>4</v>
      </c>
      <c r="G32" s="72">
        <f t="shared" si="1"/>
        <v>0</v>
      </c>
      <c r="H32" s="77">
        <v>4</v>
      </c>
      <c r="I32" s="92"/>
    </row>
    <row r="33" ht="14.1" customHeight="1" spans="1:8">
      <c r="A33" s="73"/>
      <c r="B33" s="69"/>
      <c r="C33" s="70"/>
      <c r="D33" s="70"/>
      <c r="E33" s="32" t="s">
        <v>66</v>
      </c>
      <c r="F33" s="74">
        <v>1530</v>
      </c>
      <c r="G33" s="72">
        <f t="shared" si="1"/>
        <v>0</v>
      </c>
      <c r="H33" s="74">
        <v>1530</v>
      </c>
    </row>
    <row r="34" s="44" customFormat="1" ht="14.1" customHeight="1" spans="1:256">
      <c r="A34" s="73"/>
      <c r="B34" s="69"/>
      <c r="C34" s="70"/>
      <c r="D34" s="70"/>
      <c r="E34" s="32" t="s">
        <v>67</v>
      </c>
      <c r="F34" s="71">
        <f>+F35+F36+F37+F38+F39</f>
        <v>6669</v>
      </c>
      <c r="G34" s="72">
        <f t="shared" si="1"/>
        <v>0</v>
      </c>
      <c r="H34" s="71">
        <f>+H35+H36+H37+H38+H39</f>
        <v>6669</v>
      </c>
      <c r="I34" s="5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ht="14.1" customHeight="1" spans="1:8">
      <c r="A35" s="73"/>
      <c r="B35" s="69"/>
      <c r="C35" s="70"/>
      <c r="D35" s="70"/>
      <c r="E35" s="32" t="s">
        <v>68</v>
      </c>
      <c r="F35" s="71"/>
      <c r="G35" s="72">
        <f t="shared" si="1"/>
        <v>0</v>
      </c>
      <c r="H35" s="71"/>
    </row>
    <row r="36" ht="14.1" customHeight="1" spans="1:8">
      <c r="A36" s="73"/>
      <c r="B36" s="69"/>
      <c r="C36" s="70"/>
      <c r="D36" s="70"/>
      <c r="E36" s="32" t="s">
        <v>69</v>
      </c>
      <c r="F36" s="71">
        <v>6220</v>
      </c>
      <c r="G36" s="72">
        <f t="shared" si="1"/>
        <v>0</v>
      </c>
      <c r="H36" s="71">
        <v>6220</v>
      </c>
    </row>
    <row r="37" s="45" customFormat="1" ht="14.1" customHeight="1" spans="1:256">
      <c r="A37" s="73"/>
      <c r="B37" s="69"/>
      <c r="C37" s="70"/>
      <c r="D37" s="70"/>
      <c r="E37" s="32" t="s">
        <v>70</v>
      </c>
      <c r="F37" s="71">
        <v>449</v>
      </c>
      <c r="G37" s="72">
        <f t="shared" si="1"/>
        <v>0</v>
      </c>
      <c r="H37" s="71">
        <v>449</v>
      </c>
      <c r="I37" s="5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ht="14.1" customHeight="1" spans="1:8">
      <c r="A38" s="73"/>
      <c r="B38" s="69"/>
      <c r="C38" s="70"/>
      <c r="D38" s="70"/>
      <c r="E38" s="32" t="s">
        <v>71</v>
      </c>
      <c r="F38" s="71"/>
      <c r="G38" s="72">
        <f t="shared" si="1"/>
        <v>0</v>
      </c>
      <c r="H38" s="71"/>
    </row>
    <row r="39" ht="14.1" customHeight="1" spans="1:8">
      <c r="A39" s="73"/>
      <c r="B39" s="69"/>
      <c r="C39" s="70"/>
      <c r="D39" s="70"/>
      <c r="E39" s="32" t="s">
        <v>72</v>
      </c>
      <c r="F39" s="71"/>
      <c r="G39" s="72">
        <f t="shared" si="1"/>
        <v>0</v>
      </c>
      <c r="H39" s="71"/>
    </row>
    <row r="40" ht="14.1" customHeight="1" spans="1:8">
      <c r="A40" s="73"/>
      <c r="B40" s="69"/>
      <c r="C40" s="70"/>
      <c r="D40" s="70"/>
      <c r="E40" s="32" t="s">
        <v>73</v>
      </c>
      <c r="F40" s="71">
        <f>+F41+F42+F43+F44+F45</f>
        <v>30</v>
      </c>
      <c r="G40" s="72">
        <f t="shared" si="1"/>
        <v>0</v>
      </c>
      <c r="H40" s="71">
        <f>+H41+H42+H43+H44+H45</f>
        <v>30</v>
      </c>
    </row>
    <row r="41" ht="14.1" customHeight="1" spans="1:8">
      <c r="A41" s="73"/>
      <c r="B41" s="69"/>
      <c r="C41" s="70"/>
      <c r="D41" s="70"/>
      <c r="E41" s="32" t="s">
        <v>74</v>
      </c>
      <c r="F41" s="71"/>
      <c r="G41" s="72">
        <f t="shared" si="1"/>
        <v>0</v>
      </c>
      <c r="H41" s="71"/>
    </row>
    <row r="42" ht="14.1" customHeight="1" spans="1:8">
      <c r="A42" s="73"/>
      <c r="B42" s="69"/>
      <c r="C42" s="70"/>
      <c r="D42" s="70"/>
      <c r="E42" s="32" t="s">
        <v>75</v>
      </c>
      <c r="F42" s="71">
        <v>30</v>
      </c>
      <c r="G42" s="72">
        <f t="shared" si="1"/>
        <v>0</v>
      </c>
      <c r="H42" s="71">
        <v>30</v>
      </c>
    </row>
    <row r="43" ht="14.1" customHeight="1" spans="1:8">
      <c r="A43" s="73"/>
      <c r="B43" s="69"/>
      <c r="C43" s="70"/>
      <c r="D43" s="70"/>
      <c r="E43" s="32" t="s">
        <v>76</v>
      </c>
      <c r="F43" s="71"/>
      <c r="G43" s="72">
        <f t="shared" si="1"/>
        <v>0</v>
      </c>
      <c r="H43" s="71"/>
    </row>
    <row r="44" ht="14.1" customHeight="1" spans="1:8">
      <c r="A44" s="73"/>
      <c r="B44" s="69"/>
      <c r="C44" s="70"/>
      <c r="D44" s="70"/>
      <c r="E44" s="32" t="s">
        <v>77</v>
      </c>
      <c r="F44" s="71"/>
      <c r="G44" s="72">
        <f t="shared" si="1"/>
        <v>0</v>
      </c>
      <c r="H44" s="71"/>
    </row>
    <row r="45" ht="14.1" customHeight="1" spans="1:8">
      <c r="A45" s="73"/>
      <c r="B45" s="69"/>
      <c r="C45" s="70"/>
      <c r="D45" s="70"/>
      <c r="E45" s="32" t="s">
        <v>78</v>
      </c>
      <c r="F45" s="71"/>
      <c r="G45" s="72">
        <f t="shared" si="1"/>
        <v>0</v>
      </c>
      <c r="H45" s="71"/>
    </row>
    <row r="46" ht="14.1" customHeight="1" spans="1:8">
      <c r="A46" s="73"/>
      <c r="B46" s="69"/>
      <c r="C46" s="70"/>
      <c r="D46" s="70"/>
      <c r="E46" s="32" t="s">
        <v>79</v>
      </c>
      <c r="F46" s="71">
        <f>+F47+F49</f>
        <v>0</v>
      </c>
      <c r="G46" s="72">
        <f t="shared" si="1"/>
        <v>9500</v>
      </c>
      <c r="H46" s="71">
        <f>+H47+H49</f>
        <v>9500</v>
      </c>
    </row>
    <row r="47" ht="14.1" customHeight="1" spans="1:8">
      <c r="A47" s="73"/>
      <c r="B47" s="69"/>
      <c r="C47" s="70"/>
      <c r="D47" s="70"/>
      <c r="E47" s="32" t="s">
        <v>80</v>
      </c>
      <c r="F47" s="71"/>
      <c r="G47" s="72">
        <f t="shared" si="1"/>
        <v>9500</v>
      </c>
      <c r="H47" s="71">
        <v>9500</v>
      </c>
    </row>
    <row r="48" ht="14.1" customHeight="1" spans="1:8">
      <c r="A48" s="73"/>
      <c r="B48" s="69"/>
      <c r="C48" s="70"/>
      <c r="D48" s="70"/>
      <c r="E48" s="32" t="s">
        <v>81</v>
      </c>
      <c r="F48" s="71"/>
      <c r="G48" s="72">
        <f t="shared" si="1"/>
        <v>9500</v>
      </c>
      <c r="H48" s="71">
        <v>9500</v>
      </c>
    </row>
    <row r="49" ht="14.1" customHeight="1" spans="1:8">
      <c r="A49" s="73"/>
      <c r="B49" s="69"/>
      <c r="C49" s="70"/>
      <c r="D49" s="70"/>
      <c r="E49" s="32" t="s">
        <v>82</v>
      </c>
      <c r="F49" s="71"/>
      <c r="G49" s="72">
        <f t="shared" si="1"/>
        <v>0</v>
      </c>
      <c r="H49" s="71"/>
    </row>
    <row r="50" ht="14.1" customHeight="1" spans="1:8">
      <c r="A50" s="78" t="s">
        <v>83</v>
      </c>
      <c r="B50" s="64">
        <f>SUM(B51:B55)</f>
        <v>25172</v>
      </c>
      <c r="C50" s="65">
        <f t="shared" ref="C50:C61" si="2">D50-B50</f>
        <v>0</v>
      </c>
      <c r="D50" s="64">
        <f>SUM(D51:D55)</f>
        <v>25172</v>
      </c>
      <c r="E50" s="79" t="s">
        <v>84</v>
      </c>
      <c r="F50" s="80">
        <f>+F51+F52+F53+F54+F55</f>
        <v>25172</v>
      </c>
      <c r="G50" s="67">
        <f t="shared" si="1"/>
        <v>0</v>
      </c>
      <c r="H50" s="80">
        <f>+H51+H52+H53+H54+H55</f>
        <v>25172</v>
      </c>
    </row>
    <row r="51" ht="14.1" customHeight="1" spans="1:8">
      <c r="A51" s="81" t="s">
        <v>85</v>
      </c>
      <c r="B51" s="74"/>
      <c r="C51" s="70">
        <f t="shared" si="2"/>
        <v>0</v>
      </c>
      <c r="D51" s="70"/>
      <c r="E51" s="32" t="s">
        <v>86</v>
      </c>
      <c r="F51" s="71"/>
      <c r="G51" s="72">
        <f t="shared" si="1"/>
        <v>0</v>
      </c>
      <c r="H51" s="71"/>
    </row>
    <row r="52" ht="14.1" customHeight="1" spans="1:8">
      <c r="A52" s="81" t="s">
        <v>87</v>
      </c>
      <c r="B52" s="74">
        <v>25172</v>
      </c>
      <c r="C52" s="70">
        <f t="shared" si="2"/>
        <v>0</v>
      </c>
      <c r="D52" s="82">
        <v>25172</v>
      </c>
      <c r="E52" s="32" t="s">
        <v>88</v>
      </c>
      <c r="F52" s="71">
        <v>25172</v>
      </c>
      <c r="G52" s="72">
        <f t="shared" si="1"/>
        <v>0</v>
      </c>
      <c r="H52" s="71">
        <v>25172</v>
      </c>
    </row>
    <row r="53" ht="14.1" customHeight="1" spans="1:8">
      <c r="A53" s="76" t="s">
        <v>89</v>
      </c>
      <c r="B53" s="74"/>
      <c r="C53" s="70">
        <f t="shared" si="2"/>
        <v>0</v>
      </c>
      <c r="D53" s="82"/>
      <c r="E53" s="32" t="s">
        <v>90</v>
      </c>
      <c r="F53" s="71"/>
      <c r="G53" s="72">
        <f t="shared" si="1"/>
        <v>0</v>
      </c>
      <c r="H53" s="71"/>
    </row>
    <row r="54" ht="14.1" customHeight="1" spans="1:8">
      <c r="A54" s="76" t="s">
        <v>91</v>
      </c>
      <c r="B54" s="74"/>
      <c r="C54" s="70">
        <f t="shared" si="2"/>
        <v>0</v>
      </c>
      <c r="D54" s="82"/>
      <c r="E54" s="32" t="s">
        <v>92</v>
      </c>
      <c r="F54" s="71"/>
      <c r="G54" s="72">
        <f t="shared" si="1"/>
        <v>0</v>
      </c>
      <c r="H54" s="71"/>
    </row>
    <row r="55" ht="14.1" customHeight="1" spans="1:8">
      <c r="A55" s="83" t="s">
        <v>93</v>
      </c>
      <c r="B55" s="74"/>
      <c r="C55" s="70">
        <f t="shared" si="2"/>
        <v>0</v>
      </c>
      <c r="D55" s="82"/>
      <c r="E55" s="32" t="s">
        <v>94</v>
      </c>
      <c r="F55" s="71"/>
      <c r="G55" s="72">
        <f t="shared" si="1"/>
        <v>0</v>
      </c>
      <c r="H55" s="71"/>
    </row>
    <row r="56" ht="14.1" customHeight="1" spans="1:8">
      <c r="A56" s="84" t="s">
        <v>95</v>
      </c>
      <c r="B56" s="64">
        <f>SUM(B57:B60)</f>
        <v>4345</v>
      </c>
      <c r="C56" s="65">
        <f t="shared" si="2"/>
        <v>9500</v>
      </c>
      <c r="D56" s="64">
        <f>SUM(D57:D60)</f>
        <v>13845</v>
      </c>
      <c r="E56" s="79" t="s">
        <v>96</v>
      </c>
      <c r="F56" s="80">
        <f>+F57+F58+F59</f>
        <v>1</v>
      </c>
      <c r="G56" s="67">
        <f t="shared" si="1"/>
        <v>0</v>
      </c>
      <c r="H56" s="80">
        <f>+H57+H58+H59</f>
        <v>1</v>
      </c>
    </row>
    <row r="57" ht="14.1" customHeight="1" spans="1:8">
      <c r="A57" s="85" t="s">
        <v>97</v>
      </c>
      <c r="B57" s="74">
        <v>1450</v>
      </c>
      <c r="C57" s="70">
        <f t="shared" si="2"/>
        <v>0</v>
      </c>
      <c r="D57" s="86">
        <v>1450</v>
      </c>
      <c r="E57" s="32" t="s">
        <v>98</v>
      </c>
      <c r="F57" s="71"/>
      <c r="G57" s="72">
        <f t="shared" si="1"/>
        <v>0</v>
      </c>
      <c r="H57" s="71"/>
    </row>
    <row r="58" ht="14.1" customHeight="1" spans="1:8">
      <c r="A58" s="85" t="s">
        <v>99</v>
      </c>
      <c r="B58" s="74">
        <v>0</v>
      </c>
      <c r="C58" s="70">
        <f t="shared" si="2"/>
        <v>9500</v>
      </c>
      <c r="D58" s="86">
        <v>9500</v>
      </c>
      <c r="E58" s="32" t="s">
        <v>100</v>
      </c>
      <c r="F58" s="71"/>
      <c r="G58" s="72">
        <f t="shared" si="1"/>
        <v>0</v>
      </c>
      <c r="H58" s="71"/>
    </row>
    <row r="59" ht="14.1" customHeight="1" spans="1:8">
      <c r="A59" s="85" t="s">
        <v>101</v>
      </c>
      <c r="B59" s="74">
        <v>2895</v>
      </c>
      <c r="C59" s="70">
        <f t="shared" si="2"/>
        <v>0</v>
      </c>
      <c r="D59" s="86">
        <v>2895</v>
      </c>
      <c r="E59" s="32" t="s">
        <v>102</v>
      </c>
      <c r="F59" s="71">
        <v>1</v>
      </c>
      <c r="G59" s="72">
        <f t="shared" si="1"/>
        <v>0</v>
      </c>
      <c r="H59" s="71">
        <v>1</v>
      </c>
    </row>
    <row r="60" ht="14.1" customHeight="1" spans="1:8">
      <c r="A60" s="85" t="s">
        <v>103</v>
      </c>
      <c r="B60" s="69"/>
      <c r="C60" s="70">
        <f t="shared" si="2"/>
        <v>0</v>
      </c>
      <c r="D60" s="86"/>
      <c r="E60" s="32"/>
      <c r="F60" s="71"/>
      <c r="G60" s="72"/>
      <c r="H60" s="71"/>
    </row>
    <row r="61" ht="13.5" spans="1:8">
      <c r="A61" s="87" t="s">
        <v>104</v>
      </c>
      <c r="B61" s="64">
        <f t="shared" ref="B61:F61" si="3">+B7+B50+B56</f>
        <v>63546</v>
      </c>
      <c r="C61" s="65">
        <f t="shared" si="2"/>
        <v>9500</v>
      </c>
      <c r="D61" s="64">
        <f t="shared" si="3"/>
        <v>73046</v>
      </c>
      <c r="E61" s="88" t="s">
        <v>105</v>
      </c>
      <c r="F61" s="80">
        <f t="shared" si="3"/>
        <v>63546</v>
      </c>
      <c r="G61" s="67">
        <f>H61-F61</f>
        <v>9500</v>
      </c>
      <c r="H61" s="80">
        <f>+H7+H50+H56</f>
        <v>73046</v>
      </c>
    </row>
  </sheetData>
  <mergeCells count="10">
    <mergeCell ref="A2:H2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A51:A52">
    <cfRule type="expression" dxfId="0" priority="1" stopIfTrue="1">
      <formula>"len($A:$A)=3"</formula>
    </cfRule>
  </conditionalFormatting>
  <printOptions horizontalCentered="1"/>
  <pageMargins left="0.196527777777778" right="0.196527777777778" top="0.511805555555556" bottom="0.590277777777778" header="0.196527777777778" footer="0.314583333333333"/>
  <pageSetup paperSize="9" scale="88" firstPageNumber="3" orientation="landscape" useFirstPageNumber="1" horizontalDpi="600" verticalDpi="600"/>
  <headerFooter alignWithMargins="0"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3"/>
  <sheetViews>
    <sheetView workbookViewId="0">
      <selection activeCell="A2" sqref="A2:D2"/>
    </sheetView>
  </sheetViews>
  <sheetFormatPr defaultColWidth="9" defaultRowHeight="24.95" customHeight="1" outlineLevelCol="3"/>
  <cols>
    <col min="1" max="1" width="44.625" customWidth="1"/>
    <col min="2" max="2" width="10.625" customWidth="1"/>
    <col min="3" max="3" width="9.75" customWidth="1"/>
    <col min="4" max="4" width="12.5" customWidth="1"/>
  </cols>
  <sheetData>
    <row r="2" ht="52.5" customHeight="1" spans="1:4">
      <c r="A2" s="17" t="s">
        <v>106</v>
      </c>
      <c r="B2" s="18"/>
      <c r="C2" s="18"/>
      <c r="D2" s="18"/>
    </row>
    <row r="3" customHeight="1" spans="2:4">
      <c r="B3" s="19"/>
      <c r="C3" s="19"/>
      <c r="D3" s="19" t="s">
        <v>2</v>
      </c>
    </row>
    <row r="4" s="16" customFormat="1" ht="37.5" customHeight="1" spans="1:4">
      <c r="A4" s="7" t="s">
        <v>5</v>
      </c>
      <c r="B4" s="8" t="s">
        <v>107</v>
      </c>
      <c r="C4" s="8" t="s">
        <v>108</v>
      </c>
      <c r="D4" s="8" t="s">
        <v>109</v>
      </c>
    </row>
    <row r="5" ht="20" customHeight="1" spans="1:4">
      <c r="A5" s="27" t="s">
        <v>110</v>
      </c>
      <c r="B5" s="36"/>
      <c r="C5" s="36"/>
      <c r="D5" s="36"/>
    </row>
    <row r="6" ht="20" customHeight="1" spans="1:4">
      <c r="A6" s="27" t="s">
        <v>111</v>
      </c>
      <c r="B6" s="36"/>
      <c r="C6" s="36"/>
      <c r="D6" s="36"/>
    </row>
    <row r="7" ht="20" customHeight="1" spans="1:4">
      <c r="A7" s="27" t="s">
        <v>112</v>
      </c>
      <c r="B7" s="36"/>
      <c r="C7" s="36"/>
      <c r="D7" s="36"/>
    </row>
    <row r="8" ht="20" customHeight="1" spans="1:4">
      <c r="A8" s="27" t="s">
        <v>113</v>
      </c>
      <c r="B8" s="36"/>
      <c r="C8" s="36"/>
      <c r="D8" s="36"/>
    </row>
    <row r="9" ht="20" customHeight="1" spans="1:4">
      <c r="A9" s="27" t="s">
        <v>114</v>
      </c>
      <c r="B9" s="36"/>
      <c r="C9" s="36"/>
      <c r="D9" s="36"/>
    </row>
    <row r="10" ht="20" customHeight="1" spans="1:4">
      <c r="A10" s="27" t="s">
        <v>115</v>
      </c>
      <c r="B10" s="28">
        <v>1090</v>
      </c>
      <c r="C10" s="28"/>
      <c r="D10" s="28">
        <v>1090</v>
      </c>
    </row>
    <row r="11" ht="20" customHeight="1" spans="1:4">
      <c r="A11" s="27" t="s">
        <v>116</v>
      </c>
      <c r="B11" s="28">
        <v>214</v>
      </c>
      <c r="C11" s="28"/>
      <c r="D11" s="28">
        <v>214</v>
      </c>
    </row>
    <row r="12" ht="20" customHeight="1" spans="1:4">
      <c r="A12" s="27" t="s">
        <v>117</v>
      </c>
      <c r="B12" s="28">
        <v>29463</v>
      </c>
      <c r="C12" s="28"/>
      <c r="D12" s="28">
        <v>29463</v>
      </c>
    </row>
    <row r="13" ht="20" customHeight="1" spans="1:4">
      <c r="A13" s="27" t="s">
        <v>118</v>
      </c>
      <c r="B13" s="28"/>
      <c r="C13" s="28"/>
      <c r="D13" s="28"/>
    </row>
    <row r="14" ht="20" customHeight="1" spans="1:4">
      <c r="A14" s="27" t="s">
        <v>119</v>
      </c>
      <c r="B14" s="28">
        <v>91</v>
      </c>
      <c r="C14" s="28"/>
      <c r="D14" s="28">
        <v>91</v>
      </c>
    </row>
    <row r="15" ht="20" customHeight="1" spans="1:4">
      <c r="A15" s="27" t="s">
        <v>120</v>
      </c>
      <c r="B15" s="28">
        <v>3051</v>
      </c>
      <c r="C15" s="28"/>
      <c r="D15" s="28">
        <v>3051</v>
      </c>
    </row>
    <row r="16" ht="20" customHeight="1" spans="1:4">
      <c r="A16" s="27" t="s">
        <v>121</v>
      </c>
      <c r="B16" s="28"/>
      <c r="C16" s="28"/>
      <c r="D16" s="28"/>
    </row>
    <row r="17" ht="20" customHeight="1" spans="1:4">
      <c r="A17" s="27" t="s">
        <v>122</v>
      </c>
      <c r="B17" s="28"/>
      <c r="C17" s="28"/>
      <c r="D17" s="28"/>
    </row>
    <row r="18" ht="20" customHeight="1" spans="1:4">
      <c r="A18" s="27" t="s">
        <v>123</v>
      </c>
      <c r="B18" s="28"/>
      <c r="C18" s="28"/>
      <c r="D18" s="28"/>
    </row>
    <row r="19" ht="20" customHeight="1" spans="1:4">
      <c r="A19" s="27" t="s">
        <v>124</v>
      </c>
      <c r="B19" s="28">
        <v>116</v>
      </c>
      <c r="C19" s="28"/>
      <c r="D19" s="28">
        <v>116</v>
      </c>
    </row>
    <row r="20" ht="20" customHeight="1" spans="1:4">
      <c r="A20" s="27" t="s">
        <v>125</v>
      </c>
      <c r="B20" s="28">
        <v>4</v>
      </c>
      <c r="C20" s="28"/>
      <c r="D20" s="28">
        <v>4</v>
      </c>
    </row>
    <row r="21" ht="20" customHeight="1" spans="1:4">
      <c r="A21" s="27" t="s">
        <v>126</v>
      </c>
      <c r="B21" s="28">
        <v>0</v>
      </c>
      <c r="C21" s="28"/>
      <c r="D21" s="28">
        <v>0</v>
      </c>
    </row>
    <row r="22" ht="20" customHeight="1" spans="1:4">
      <c r="A22" s="26" t="s">
        <v>127</v>
      </c>
      <c r="B22" s="26">
        <v>34029</v>
      </c>
      <c r="C22" s="26"/>
      <c r="D22" s="26">
        <v>34029</v>
      </c>
    </row>
    <row r="23" ht="20" customHeight="1" spans="1:4">
      <c r="A23" s="37" t="s">
        <v>128</v>
      </c>
      <c r="B23" s="28">
        <v>25172</v>
      </c>
      <c r="C23" s="28"/>
      <c r="D23" s="28">
        <v>25172</v>
      </c>
    </row>
    <row r="24" ht="20" customHeight="1" spans="1:4">
      <c r="A24" s="27" t="s">
        <v>129</v>
      </c>
      <c r="B24" s="28">
        <v>25172</v>
      </c>
      <c r="C24" s="28"/>
      <c r="D24" s="28">
        <v>25172</v>
      </c>
    </row>
    <row r="25" ht="20" customHeight="1" spans="1:4">
      <c r="A25" s="27" t="s">
        <v>130</v>
      </c>
      <c r="B25" s="28">
        <v>25172</v>
      </c>
      <c r="C25" s="28"/>
      <c r="D25" s="28">
        <v>25172</v>
      </c>
    </row>
    <row r="26" ht="20" customHeight="1" spans="1:4">
      <c r="A26" s="27" t="s">
        <v>131</v>
      </c>
      <c r="B26" s="28"/>
      <c r="C26" s="28"/>
      <c r="D26" s="28"/>
    </row>
    <row r="27" ht="20" customHeight="1" spans="1:4">
      <c r="A27" s="27" t="s">
        <v>132</v>
      </c>
      <c r="B27" s="28"/>
      <c r="C27" s="28"/>
      <c r="D27" s="28"/>
    </row>
    <row r="28" ht="20" customHeight="1" spans="1:4">
      <c r="A28" s="27" t="s">
        <v>133</v>
      </c>
      <c r="B28" s="28">
        <v>4345</v>
      </c>
      <c r="C28" s="28">
        <v>9500</v>
      </c>
      <c r="D28" s="28">
        <f>4345+9500</f>
        <v>13845</v>
      </c>
    </row>
    <row r="29" ht="20" customHeight="1" spans="1:4">
      <c r="A29" s="27" t="s">
        <v>134</v>
      </c>
      <c r="B29" s="28">
        <v>1450</v>
      </c>
      <c r="C29" s="28"/>
      <c r="D29" s="28">
        <v>1450</v>
      </c>
    </row>
    <row r="30" ht="20" customHeight="1" spans="1:4">
      <c r="A30" s="35" t="s">
        <v>135</v>
      </c>
      <c r="B30" s="38"/>
      <c r="C30" s="38">
        <v>9500</v>
      </c>
      <c r="D30" s="38">
        <v>9500</v>
      </c>
    </row>
    <row r="31" ht="20" customHeight="1" spans="1:4">
      <c r="A31" s="35" t="s">
        <v>136</v>
      </c>
      <c r="B31" s="38">
        <v>2895</v>
      </c>
      <c r="C31" s="38"/>
      <c r="D31" s="38">
        <v>2895</v>
      </c>
    </row>
    <row r="32" ht="20" customHeight="1" spans="1:4">
      <c r="A32" s="35" t="s">
        <v>137</v>
      </c>
      <c r="B32" s="38"/>
      <c r="C32" s="38"/>
      <c r="D32" s="38"/>
    </row>
    <row r="33" ht="20" customHeight="1" spans="1:4">
      <c r="A33" s="26" t="s">
        <v>138</v>
      </c>
      <c r="B33" s="26">
        <v>63546</v>
      </c>
      <c r="C33" s="26">
        <v>9500</v>
      </c>
      <c r="D33" s="26">
        <f>63546+9500</f>
        <v>73046</v>
      </c>
    </row>
  </sheetData>
  <mergeCells count="1">
    <mergeCell ref="A2:D2"/>
  </mergeCells>
  <printOptions horizontalCentered="1"/>
  <pageMargins left="0.707638888888889" right="0.707638888888889" top="0.511805555555556" bottom="0.511805555555556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58"/>
  <sheetViews>
    <sheetView workbookViewId="0">
      <selection activeCell="A2" sqref="A2:D2"/>
    </sheetView>
  </sheetViews>
  <sheetFormatPr defaultColWidth="9" defaultRowHeight="24.95" customHeight="1" outlineLevelCol="3"/>
  <cols>
    <col min="1" max="1" width="48.375" customWidth="1"/>
    <col min="2" max="4" width="12.875" customWidth="1"/>
  </cols>
  <sheetData>
    <row r="2" ht="52.5" customHeight="1" spans="1:4">
      <c r="A2" s="17" t="s">
        <v>139</v>
      </c>
      <c r="B2" s="17"/>
      <c r="C2" s="17"/>
      <c r="D2" s="18"/>
    </row>
    <row r="3" customHeight="1" spans="4:4">
      <c r="D3" s="19" t="s">
        <v>2</v>
      </c>
    </row>
    <row r="4" s="16" customFormat="1" ht="37.5" customHeight="1" spans="1:4">
      <c r="A4" s="7" t="s">
        <v>5</v>
      </c>
      <c r="B4" s="8" t="s">
        <v>107</v>
      </c>
      <c r="C4" s="8" t="s">
        <v>108</v>
      </c>
      <c r="D4" s="8" t="s">
        <v>109</v>
      </c>
    </row>
    <row r="5" ht="20" customHeight="1" spans="1:4">
      <c r="A5" s="26" t="s">
        <v>140</v>
      </c>
      <c r="B5" s="26">
        <v>38373</v>
      </c>
      <c r="C5" s="26">
        <v>9500</v>
      </c>
      <c r="D5" s="26">
        <f>38373+9500</f>
        <v>47873</v>
      </c>
    </row>
    <row r="6" s="16" customFormat="1" ht="20" customHeight="1" spans="1:4">
      <c r="A6" s="27" t="s">
        <v>28</v>
      </c>
      <c r="B6" s="28">
        <v>173</v>
      </c>
      <c r="C6" s="27"/>
      <c r="D6" s="28">
        <v>173</v>
      </c>
    </row>
    <row r="7" ht="20" customHeight="1" spans="1:4">
      <c r="A7" s="29" t="s">
        <v>30</v>
      </c>
      <c r="B7" s="28"/>
      <c r="C7" s="29"/>
      <c r="D7" s="28"/>
    </row>
    <row r="8" ht="20" customHeight="1" spans="1:4">
      <c r="A8" s="30" t="s">
        <v>32</v>
      </c>
      <c r="B8" s="28">
        <v>173</v>
      </c>
      <c r="C8" s="30"/>
      <c r="D8" s="28">
        <v>173</v>
      </c>
    </row>
    <row r="9" ht="20" customHeight="1" spans="1:4">
      <c r="A9" s="27" t="s">
        <v>34</v>
      </c>
      <c r="B9" s="28">
        <v>1554</v>
      </c>
      <c r="C9" s="27"/>
      <c r="D9" s="28">
        <v>1554</v>
      </c>
    </row>
    <row r="10" ht="20" customHeight="1" spans="1:4">
      <c r="A10" s="29" t="s">
        <v>36</v>
      </c>
      <c r="B10" s="28">
        <v>1554</v>
      </c>
      <c r="C10" s="29"/>
      <c r="D10" s="28">
        <v>1554</v>
      </c>
    </row>
    <row r="11" ht="20" customHeight="1" spans="1:4">
      <c r="A11" s="29" t="s">
        <v>38</v>
      </c>
      <c r="B11" s="28"/>
      <c r="C11" s="29"/>
      <c r="D11" s="28"/>
    </row>
    <row r="12" ht="20" customHeight="1" spans="1:4">
      <c r="A12" s="27" t="s">
        <v>40</v>
      </c>
      <c r="B12" s="28">
        <v>27984</v>
      </c>
      <c r="C12" s="27"/>
      <c r="D12" s="28">
        <v>27984</v>
      </c>
    </row>
    <row r="13" s="25" customFormat="1" ht="20" customHeight="1" spans="1:4">
      <c r="A13" s="27" t="s">
        <v>42</v>
      </c>
      <c r="B13" s="28">
        <v>22764</v>
      </c>
      <c r="C13" s="27"/>
      <c r="D13" s="28">
        <v>22764</v>
      </c>
    </row>
    <row r="14" ht="20" customHeight="1" spans="1:4">
      <c r="A14" s="30" t="s">
        <v>44</v>
      </c>
      <c r="B14" s="28">
        <v>1131</v>
      </c>
      <c r="C14" s="30"/>
      <c r="D14" s="28">
        <v>1131</v>
      </c>
    </row>
    <row r="15" ht="20" customHeight="1" spans="1:4">
      <c r="A15" s="27" t="s">
        <v>46</v>
      </c>
      <c r="B15" s="31">
        <v>218</v>
      </c>
      <c r="C15" s="27"/>
      <c r="D15" s="31">
        <v>218</v>
      </c>
    </row>
    <row r="16" ht="20" customHeight="1" spans="1:4">
      <c r="A16" s="27" t="s">
        <v>48</v>
      </c>
      <c r="B16" s="28">
        <v>3721</v>
      </c>
      <c r="C16" s="27"/>
      <c r="D16" s="28">
        <v>3721</v>
      </c>
    </row>
    <row r="17" ht="20" customHeight="1" spans="1:4">
      <c r="A17" s="27" t="s">
        <v>50</v>
      </c>
      <c r="B17" s="28">
        <v>150</v>
      </c>
      <c r="C17" s="27"/>
      <c r="D17" s="28">
        <v>150</v>
      </c>
    </row>
    <row r="18" ht="20" customHeight="1" spans="1:4">
      <c r="A18" s="27" t="s">
        <v>52</v>
      </c>
      <c r="B18" s="28"/>
      <c r="C18" s="27"/>
      <c r="D18" s="28"/>
    </row>
    <row r="19" ht="20" customHeight="1" spans="1:4">
      <c r="A19" s="27" t="s">
        <v>54</v>
      </c>
      <c r="B19" s="28"/>
      <c r="C19" s="27"/>
      <c r="D19" s="28"/>
    </row>
    <row r="20" ht="20" customHeight="1" spans="1:4">
      <c r="A20" s="27" t="s">
        <v>55</v>
      </c>
      <c r="B20" s="28">
        <v>8</v>
      </c>
      <c r="C20" s="27"/>
      <c r="D20" s="28">
        <v>8</v>
      </c>
    </row>
    <row r="21" ht="20" customHeight="1" spans="1:4">
      <c r="A21" s="27" t="s">
        <v>56</v>
      </c>
      <c r="B21" s="28">
        <v>8</v>
      </c>
      <c r="C21" s="27"/>
      <c r="D21" s="28">
        <v>8</v>
      </c>
    </row>
    <row r="22" ht="20" customHeight="1" spans="1:4">
      <c r="A22" s="27" t="s">
        <v>57</v>
      </c>
      <c r="B22" s="28"/>
      <c r="C22" s="27"/>
      <c r="D22" s="28"/>
    </row>
    <row r="23" ht="20" customHeight="1" spans="1:4">
      <c r="A23" s="27" t="s">
        <v>58</v>
      </c>
      <c r="B23" s="28">
        <v>421</v>
      </c>
      <c r="C23" s="27"/>
      <c r="D23" s="28">
        <v>421</v>
      </c>
    </row>
    <row r="24" ht="20" customHeight="1" spans="1:4">
      <c r="A24" s="27" t="s">
        <v>59</v>
      </c>
      <c r="B24" s="28">
        <v>421</v>
      </c>
      <c r="C24" s="27"/>
      <c r="D24" s="28">
        <v>421</v>
      </c>
    </row>
    <row r="25" ht="20" customHeight="1" spans="1:4">
      <c r="A25" s="27" t="s">
        <v>60</v>
      </c>
      <c r="B25" s="28"/>
      <c r="C25" s="27"/>
      <c r="D25" s="28"/>
    </row>
    <row r="26" ht="20" customHeight="1" spans="1:4">
      <c r="A26" s="30" t="s">
        <v>61</v>
      </c>
      <c r="B26" s="28"/>
      <c r="C26" s="30"/>
      <c r="D26" s="28"/>
    </row>
    <row r="27" ht="20" customHeight="1" spans="1:4">
      <c r="A27" s="30" t="s">
        <v>62</v>
      </c>
      <c r="B27" s="28"/>
      <c r="C27" s="30"/>
      <c r="D27" s="28"/>
    </row>
    <row r="28" ht="20" customHeight="1" spans="1:4">
      <c r="A28" s="30" t="s">
        <v>63</v>
      </c>
      <c r="B28" s="28">
        <v>1534</v>
      </c>
      <c r="C28" s="30"/>
      <c r="D28" s="28">
        <v>1534</v>
      </c>
    </row>
    <row r="29" ht="20" customHeight="1" spans="1:4">
      <c r="A29" s="30" t="s">
        <v>64</v>
      </c>
      <c r="B29" s="28"/>
      <c r="C29" s="30"/>
      <c r="D29" s="28"/>
    </row>
    <row r="30" ht="20" customHeight="1" spans="1:4">
      <c r="A30" s="30" t="s">
        <v>65</v>
      </c>
      <c r="B30" s="28">
        <v>4</v>
      </c>
      <c r="C30" s="30"/>
      <c r="D30" s="28">
        <v>4</v>
      </c>
    </row>
    <row r="31" ht="20" customHeight="1" spans="1:4">
      <c r="A31" s="29" t="s">
        <v>66</v>
      </c>
      <c r="B31" s="28">
        <v>1530</v>
      </c>
      <c r="C31" s="29"/>
      <c r="D31" s="28">
        <v>1530</v>
      </c>
    </row>
    <row r="32" ht="20" customHeight="1" spans="1:4">
      <c r="A32" s="30" t="s">
        <v>67</v>
      </c>
      <c r="B32" s="28">
        <v>6669</v>
      </c>
      <c r="C32" s="30"/>
      <c r="D32" s="28">
        <v>6669</v>
      </c>
    </row>
    <row r="33" ht="20" customHeight="1" spans="1:4">
      <c r="A33" s="30" t="s">
        <v>68</v>
      </c>
      <c r="B33" s="28"/>
      <c r="C33" s="30"/>
      <c r="D33" s="28"/>
    </row>
    <row r="34" ht="20" customHeight="1" spans="1:4">
      <c r="A34" s="30" t="s">
        <v>69</v>
      </c>
      <c r="B34" s="28">
        <v>6220</v>
      </c>
      <c r="C34" s="30"/>
      <c r="D34" s="28">
        <v>6220</v>
      </c>
    </row>
    <row r="35" ht="20" customHeight="1" spans="1:4">
      <c r="A35" s="30" t="s">
        <v>70</v>
      </c>
      <c r="B35" s="28">
        <v>449</v>
      </c>
      <c r="C35" s="30"/>
      <c r="D35" s="28">
        <v>449</v>
      </c>
    </row>
    <row r="36" ht="20" customHeight="1" spans="1:4">
      <c r="A36" s="30" t="s">
        <v>71</v>
      </c>
      <c r="B36" s="28"/>
      <c r="C36" s="30"/>
      <c r="D36" s="28"/>
    </row>
    <row r="37" ht="20" customHeight="1" spans="1:4">
      <c r="A37" s="30" t="s">
        <v>72</v>
      </c>
      <c r="B37" s="28"/>
      <c r="C37" s="30"/>
      <c r="D37" s="28"/>
    </row>
    <row r="38" ht="20" customHeight="1" spans="1:4">
      <c r="A38" s="29" t="s">
        <v>73</v>
      </c>
      <c r="B38" s="28">
        <v>30</v>
      </c>
      <c r="C38" s="29"/>
      <c r="D38" s="28">
        <v>30</v>
      </c>
    </row>
    <row r="39" ht="20" customHeight="1" spans="1:4">
      <c r="A39" s="30" t="s">
        <v>74</v>
      </c>
      <c r="B39" s="28"/>
      <c r="C39" s="30"/>
      <c r="D39" s="28"/>
    </row>
    <row r="40" ht="20" customHeight="1" spans="1:4">
      <c r="A40" s="29" t="s">
        <v>75</v>
      </c>
      <c r="B40" s="28">
        <v>30</v>
      </c>
      <c r="C40" s="29"/>
      <c r="D40" s="28">
        <v>30</v>
      </c>
    </row>
    <row r="41" ht="20" customHeight="1" spans="1:4">
      <c r="A41" s="30" t="s">
        <v>76</v>
      </c>
      <c r="B41" s="28"/>
      <c r="C41" s="30"/>
      <c r="D41" s="28"/>
    </row>
    <row r="42" ht="20" customHeight="1" spans="1:4">
      <c r="A42" s="30" t="s">
        <v>77</v>
      </c>
      <c r="B42" s="28"/>
      <c r="C42" s="30"/>
      <c r="D42" s="28"/>
    </row>
    <row r="43" ht="20" customHeight="1" spans="1:4">
      <c r="A43" s="30" t="s">
        <v>78</v>
      </c>
      <c r="B43" s="28"/>
      <c r="C43" s="30"/>
      <c r="D43" s="28"/>
    </row>
    <row r="44" ht="20" customHeight="1" spans="1:4">
      <c r="A44" s="32" t="s">
        <v>79</v>
      </c>
      <c r="B44" s="28"/>
      <c r="C44" s="28">
        <v>9500</v>
      </c>
      <c r="D44" s="28">
        <v>9500</v>
      </c>
    </row>
    <row r="45" ht="20" customHeight="1" spans="1:4">
      <c r="A45" s="32" t="s">
        <v>80</v>
      </c>
      <c r="B45" s="28"/>
      <c r="C45" s="28">
        <v>9500</v>
      </c>
      <c r="D45" s="28">
        <v>9500</v>
      </c>
    </row>
    <row r="46" ht="20" customHeight="1" spans="1:4">
      <c r="A46" s="32" t="s">
        <v>81</v>
      </c>
      <c r="B46" s="28"/>
      <c r="C46" s="28">
        <v>9500</v>
      </c>
      <c r="D46" s="28">
        <v>9500</v>
      </c>
    </row>
    <row r="47" ht="20" customHeight="1" spans="1:4">
      <c r="A47" s="32" t="s">
        <v>82</v>
      </c>
      <c r="B47" s="28"/>
      <c r="C47" s="30"/>
      <c r="D47" s="28"/>
    </row>
    <row r="48" ht="20" customHeight="1" spans="1:4">
      <c r="A48" s="26" t="s">
        <v>84</v>
      </c>
      <c r="B48" s="26">
        <v>25172</v>
      </c>
      <c r="C48" s="26"/>
      <c r="D48" s="26">
        <v>25172</v>
      </c>
    </row>
    <row r="49" ht="20" customHeight="1" spans="1:4">
      <c r="A49" s="33" t="s">
        <v>86</v>
      </c>
      <c r="B49" s="26"/>
      <c r="C49" s="33"/>
      <c r="D49" s="26"/>
    </row>
    <row r="50" ht="20" customHeight="1" spans="1:4">
      <c r="A50" s="30" t="s">
        <v>88</v>
      </c>
      <c r="B50" s="28">
        <v>25172</v>
      </c>
      <c r="C50" s="30"/>
      <c r="D50" s="28">
        <v>25172</v>
      </c>
    </row>
    <row r="51" ht="20" customHeight="1" spans="1:4">
      <c r="A51" s="30" t="s">
        <v>90</v>
      </c>
      <c r="B51" s="28"/>
      <c r="C51" s="30"/>
      <c r="D51" s="28"/>
    </row>
    <row r="52" ht="20" customHeight="1" spans="1:4">
      <c r="A52" s="30" t="s">
        <v>92</v>
      </c>
      <c r="B52" s="28"/>
      <c r="C52" s="30"/>
      <c r="D52" s="28"/>
    </row>
    <row r="53" ht="20" customHeight="1" spans="1:4">
      <c r="A53" s="30" t="s">
        <v>94</v>
      </c>
      <c r="B53" s="34"/>
      <c r="C53" s="30"/>
      <c r="D53" s="34"/>
    </row>
    <row r="54" ht="20" customHeight="1" spans="1:4">
      <c r="A54" s="26" t="s">
        <v>96</v>
      </c>
      <c r="B54" s="26">
        <v>1</v>
      </c>
      <c r="C54" s="26"/>
      <c r="D54" s="26">
        <v>1</v>
      </c>
    </row>
    <row r="55" ht="20" customHeight="1" spans="1:4">
      <c r="A55" s="35" t="s">
        <v>98</v>
      </c>
      <c r="B55" s="28"/>
      <c r="C55" s="35"/>
      <c r="D55" s="28"/>
    </row>
    <row r="56" ht="20" customHeight="1" spans="1:4">
      <c r="A56" s="35" t="s">
        <v>100</v>
      </c>
      <c r="B56" s="28"/>
      <c r="C56" s="35"/>
      <c r="D56" s="28"/>
    </row>
    <row r="57" ht="20" customHeight="1" spans="1:4">
      <c r="A57" s="35" t="s">
        <v>102</v>
      </c>
      <c r="B57" s="28">
        <v>1</v>
      </c>
      <c r="C57" s="35"/>
      <c r="D57" s="28">
        <v>1</v>
      </c>
    </row>
    <row r="58" ht="20" customHeight="1" spans="1:4">
      <c r="A58" s="26" t="s">
        <v>141</v>
      </c>
      <c r="B58" s="26">
        <v>63546</v>
      </c>
      <c r="C58" s="26">
        <v>9500</v>
      </c>
      <c r="D58" s="26">
        <f>63546+9500</f>
        <v>73046</v>
      </c>
    </row>
  </sheetData>
  <mergeCells count="1">
    <mergeCell ref="A2:D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9"/>
  <sheetViews>
    <sheetView workbookViewId="0">
      <selection activeCell="A2" sqref="A2:D2"/>
    </sheetView>
  </sheetViews>
  <sheetFormatPr defaultColWidth="9" defaultRowHeight="24.95" customHeight="1" outlineLevelCol="3"/>
  <cols>
    <col min="1" max="1" width="48.75" customWidth="1"/>
    <col min="2" max="2" width="11.5" customWidth="1"/>
    <col min="3" max="3" width="8.5" customWidth="1"/>
    <col min="4" max="4" width="12" customWidth="1"/>
  </cols>
  <sheetData>
    <row r="2" ht="52.5" customHeight="1" spans="1:4">
      <c r="A2" s="17" t="s">
        <v>142</v>
      </c>
      <c r="B2" s="17"/>
      <c r="C2" s="17"/>
      <c r="D2" s="18"/>
    </row>
    <row r="3" customHeight="1" spans="4:4">
      <c r="D3" s="19" t="s">
        <v>2</v>
      </c>
    </row>
    <row r="4" s="16" customFormat="1" ht="37.5" customHeight="1" spans="1:4">
      <c r="A4" s="7" t="s">
        <v>5</v>
      </c>
      <c r="B4" s="8" t="s">
        <v>107</v>
      </c>
      <c r="C4" s="8" t="s">
        <v>108</v>
      </c>
      <c r="D4" s="8" t="s">
        <v>109</v>
      </c>
    </row>
    <row r="5" ht="20" customHeight="1" spans="1:4">
      <c r="A5" s="20" t="s">
        <v>143</v>
      </c>
      <c r="B5" s="21">
        <v>173</v>
      </c>
      <c r="C5" s="20"/>
      <c r="D5" s="21">
        <v>173</v>
      </c>
    </row>
    <row r="6" ht="20" customHeight="1" spans="1:4">
      <c r="A6" s="22" t="s">
        <v>144</v>
      </c>
      <c r="B6" s="21">
        <v>683</v>
      </c>
      <c r="C6" s="22"/>
      <c r="D6" s="21">
        <v>683</v>
      </c>
    </row>
    <row r="7" ht="20" customHeight="1" spans="1:4">
      <c r="A7" s="20" t="s">
        <v>145</v>
      </c>
      <c r="B7" s="21">
        <v>158</v>
      </c>
      <c r="C7" s="20"/>
      <c r="D7" s="21">
        <v>158</v>
      </c>
    </row>
    <row r="8" ht="20" customHeight="1" spans="1:4">
      <c r="A8" s="20" t="s">
        <v>146</v>
      </c>
      <c r="B8" s="21">
        <v>436</v>
      </c>
      <c r="C8" s="20"/>
      <c r="D8" s="21">
        <v>436</v>
      </c>
    </row>
    <row r="9" ht="20" customHeight="1" spans="1:4">
      <c r="A9" s="23" t="s">
        <v>105</v>
      </c>
      <c r="B9" s="24">
        <v>1450</v>
      </c>
      <c r="C9" s="23"/>
      <c r="D9" s="24">
        <v>1450</v>
      </c>
    </row>
  </sheetData>
  <mergeCells count="1">
    <mergeCell ref="A2:D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47"/>
  <sheetViews>
    <sheetView workbookViewId="0">
      <selection activeCell="G13" sqref="G13"/>
    </sheetView>
  </sheetViews>
  <sheetFormatPr defaultColWidth="9" defaultRowHeight="24.95" customHeight="1" outlineLevelCol="3"/>
  <cols>
    <col min="1" max="1" width="57.5" style="2" customWidth="1"/>
    <col min="2" max="2" width="12.125" style="2" customWidth="1"/>
    <col min="3" max="3" width="15.625" style="2" customWidth="1"/>
    <col min="4" max="4" width="13.625" style="3" customWidth="1"/>
    <col min="5" max="16384" width="9" style="2"/>
  </cols>
  <sheetData>
    <row r="2" ht="40.5" customHeight="1" spans="1:4">
      <c r="A2" s="4" t="s">
        <v>147</v>
      </c>
      <c r="B2" s="4"/>
      <c r="C2" s="4"/>
      <c r="D2" s="5"/>
    </row>
    <row r="3" ht="22.5" customHeight="1" spans="4:4">
      <c r="D3" s="6" t="s">
        <v>2</v>
      </c>
    </row>
    <row r="4" s="1" customFormat="1" ht="37.5" customHeight="1" spans="1:4">
      <c r="A4" s="7" t="s">
        <v>5</v>
      </c>
      <c r="B4" s="8" t="s">
        <v>107</v>
      </c>
      <c r="C4" s="8" t="s">
        <v>108</v>
      </c>
      <c r="D4" s="8" t="s">
        <v>109</v>
      </c>
    </row>
    <row r="5" s="1" customFormat="1" ht="20" customHeight="1" spans="1:4">
      <c r="A5" s="9" t="s">
        <v>148</v>
      </c>
      <c r="B5" s="10">
        <v>173</v>
      </c>
      <c r="C5" s="9"/>
      <c r="D5" s="10">
        <v>173</v>
      </c>
    </row>
    <row r="6" s="1" customFormat="1" ht="20" customHeight="1" spans="1:4">
      <c r="A6" s="9" t="s">
        <v>149</v>
      </c>
      <c r="B6" s="10">
        <v>173</v>
      </c>
      <c r="C6" s="9"/>
      <c r="D6" s="10">
        <v>173</v>
      </c>
    </row>
    <row r="7" s="1" customFormat="1" ht="20" customHeight="1" spans="1:4">
      <c r="A7" s="9" t="s">
        <v>150</v>
      </c>
      <c r="B7" s="11">
        <v>173</v>
      </c>
      <c r="C7" s="9"/>
      <c r="D7" s="11">
        <v>173</v>
      </c>
    </row>
    <row r="8" s="1" customFormat="1" ht="20" customHeight="1" spans="1:4">
      <c r="A8" s="9" t="s">
        <v>151</v>
      </c>
      <c r="B8" s="11">
        <v>1554</v>
      </c>
      <c r="C8" s="9"/>
      <c r="D8" s="11">
        <v>1554</v>
      </c>
    </row>
    <row r="9" s="1" customFormat="1" ht="20" customHeight="1" spans="1:4">
      <c r="A9" s="9" t="s">
        <v>152</v>
      </c>
      <c r="B9" s="10">
        <v>1554</v>
      </c>
      <c r="C9" s="9"/>
      <c r="D9" s="10">
        <v>1554</v>
      </c>
    </row>
    <row r="10" s="1" customFormat="1" ht="20" customHeight="1" spans="1:4">
      <c r="A10" s="9" t="s">
        <v>153</v>
      </c>
      <c r="B10" s="10">
        <v>180</v>
      </c>
      <c r="C10" s="9"/>
      <c r="D10" s="10">
        <v>180</v>
      </c>
    </row>
    <row r="11" s="1" customFormat="1" ht="20" customHeight="1" spans="1:4">
      <c r="A11" s="9" t="s">
        <v>154</v>
      </c>
      <c r="B11" s="10">
        <v>1374</v>
      </c>
      <c r="C11" s="9"/>
      <c r="D11" s="10">
        <v>1374</v>
      </c>
    </row>
    <row r="12" ht="20" customHeight="1" spans="1:4">
      <c r="A12" s="12" t="s">
        <v>155</v>
      </c>
      <c r="B12" s="13">
        <v>27984</v>
      </c>
      <c r="C12" s="12"/>
      <c r="D12" s="13">
        <v>27984</v>
      </c>
    </row>
    <row r="13" ht="20" customHeight="1" spans="1:4">
      <c r="A13" s="12" t="s">
        <v>156</v>
      </c>
      <c r="B13" s="13">
        <v>22764</v>
      </c>
      <c r="C13" s="12"/>
      <c r="D13" s="13">
        <v>22764</v>
      </c>
    </row>
    <row r="14" ht="20" customHeight="1" spans="1:4">
      <c r="A14" s="12" t="s">
        <v>157</v>
      </c>
      <c r="B14" s="13">
        <v>1461</v>
      </c>
      <c r="C14" s="12"/>
      <c r="D14" s="13">
        <v>1461</v>
      </c>
    </row>
    <row r="15" ht="20" customHeight="1" spans="1:4">
      <c r="A15" s="12" t="s">
        <v>158</v>
      </c>
      <c r="B15" s="13">
        <v>462</v>
      </c>
      <c r="C15" s="12"/>
      <c r="D15" s="13">
        <v>462</v>
      </c>
    </row>
    <row r="16" ht="20" customHeight="1" spans="1:4">
      <c r="A16" s="12" t="s">
        <v>159</v>
      </c>
      <c r="B16" s="13">
        <v>8524</v>
      </c>
      <c r="C16" s="12"/>
      <c r="D16" s="13">
        <v>8524</v>
      </c>
    </row>
    <row r="17" ht="20" customHeight="1" spans="1:4">
      <c r="A17" s="12" t="s">
        <v>160</v>
      </c>
      <c r="B17" s="13">
        <v>10500</v>
      </c>
      <c r="C17" s="12"/>
      <c r="D17" s="13">
        <v>10500</v>
      </c>
    </row>
    <row r="18" ht="20" customHeight="1" spans="1:4">
      <c r="A18" s="12" t="s">
        <v>161</v>
      </c>
      <c r="B18" s="13">
        <v>1817</v>
      </c>
      <c r="C18" s="12"/>
      <c r="D18" s="13">
        <v>1817</v>
      </c>
    </row>
    <row r="19" ht="20" customHeight="1" spans="1:4">
      <c r="A19" s="12" t="s">
        <v>162</v>
      </c>
      <c r="B19" s="13">
        <v>1131</v>
      </c>
      <c r="C19" s="12"/>
      <c r="D19" s="13">
        <v>1131</v>
      </c>
    </row>
    <row r="20" ht="20" customHeight="1" spans="1:4">
      <c r="A20" s="12" t="s">
        <v>163</v>
      </c>
      <c r="B20" s="13">
        <v>531</v>
      </c>
      <c r="C20" s="12"/>
      <c r="D20" s="13">
        <v>531</v>
      </c>
    </row>
    <row r="21" ht="20" customHeight="1" spans="1:4">
      <c r="A21" s="12" t="s">
        <v>164</v>
      </c>
      <c r="B21" s="13">
        <v>600</v>
      </c>
      <c r="C21" s="12"/>
      <c r="D21" s="13">
        <v>600</v>
      </c>
    </row>
    <row r="22" ht="20" customHeight="1" spans="1:4">
      <c r="A22" s="12" t="s">
        <v>165</v>
      </c>
      <c r="B22" s="13">
        <v>218</v>
      </c>
      <c r="C22" s="12"/>
      <c r="D22" s="13">
        <v>218</v>
      </c>
    </row>
    <row r="23" ht="20" customHeight="1" spans="1:4">
      <c r="A23" s="12" t="s">
        <v>166</v>
      </c>
      <c r="B23" s="13">
        <v>3721</v>
      </c>
      <c r="C23" s="12"/>
      <c r="D23" s="13">
        <v>3721</v>
      </c>
    </row>
    <row r="24" ht="20" customHeight="1" spans="1:4">
      <c r="A24" s="12" t="s">
        <v>167</v>
      </c>
      <c r="B24" s="13">
        <v>3721</v>
      </c>
      <c r="C24" s="12"/>
      <c r="D24" s="13">
        <v>3721</v>
      </c>
    </row>
    <row r="25" ht="20" customHeight="1" spans="1:4">
      <c r="A25" s="12" t="s">
        <v>168</v>
      </c>
      <c r="B25" s="13">
        <v>150</v>
      </c>
      <c r="C25" s="12"/>
      <c r="D25" s="13">
        <v>150</v>
      </c>
    </row>
    <row r="26" ht="20" customHeight="1" spans="1:4">
      <c r="A26" s="12" t="s">
        <v>169</v>
      </c>
      <c r="B26" s="13">
        <v>150</v>
      </c>
      <c r="C26" s="12"/>
      <c r="D26" s="13">
        <v>150</v>
      </c>
    </row>
    <row r="27" ht="20" customHeight="1" spans="1:4">
      <c r="A27" s="12" t="s">
        <v>170</v>
      </c>
      <c r="B27" s="13">
        <v>8</v>
      </c>
      <c r="C27" s="12"/>
      <c r="D27" s="13">
        <v>8</v>
      </c>
    </row>
    <row r="28" ht="20" customHeight="1" spans="1:4">
      <c r="A28" s="12" t="s">
        <v>171</v>
      </c>
      <c r="B28" s="13">
        <v>8</v>
      </c>
      <c r="C28" s="12"/>
      <c r="D28" s="13">
        <v>8</v>
      </c>
    </row>
    <row r="29" ht="20" customHeight="1" spans="1:4">
      <c r="A29" s="12" t="s">
        <v>172</v>
      </c>
      <c r="B29" s="13">
        <v>8</v>
      </c>
      <c r="C29" s="12"/>
      <c r="D29" s="13">
        <v>8</v>
      </c>
    </row>
    <row r="30" ht="20" customHeight="1" spans="1:4">
      <c r="A30" s="12" t="s">
        <v>173</v>
      </c>
      <c r="B30" s="13">
        <v>421</v>
      </c>
      <c r="C30" s="12"/>
      <c r="D30" s="13">
        <v>421</v>
      </c>
    </row>
    <row r="31" ht="20" customHeight="1" spans="1:4">
      <c r="A31" s="12" t="s">
        <v>174</v>
      </c>
      <c r="B31" s="13">
        <v>421</v>
      </c>
      <c r="C31" s="12"/>
      <c r="D31" s="13">
        <v>421</v>
      </c>
    </row>
    <row r="32" ht="20" customHeight="1" spans="1:4">
      <c r="A32" s="12" t="s">
        <v>175</v>
      </c>
      <c r="B32" s="13">
        <v>421</v>
      </c>
      <c r="C32" s="12"/>
      <c r="D32" s="13">
        <v>421</v>
      </c>
    </row>
    <row r="33" ht="20" customHeight="1" spans="1:4">
      <c r="A33" s="12" t="s">
        <v>176</v>
      </c>
      <c r="B33" s="13">
        <v>1534</v>
      </c>
      <c r="C33" s="12"/>
      <c r="D33" s="13">
        <v>1534</v>
      </c>
    </row>
    <row r="34" ht="20" customHeight="1" spans="1:4">
      <c r="A34" s="12" t="s">
        <v>177</v>
      </c>
      <c r="B34" s="13">
        <v>4</v>
      </c>
      <c r="C34" s="12"/>
      <c r="D34" s="13">
        <v>4</v>
      </c>
    </row>
    <row r="35" ht="20" customHeight="1" spans="1:4">
      <c r="A35" s="12" t="s">
        <v>178</v>
      </c>
      <c r="B35" s="13">
        <v>4</v>
      </c>
      <c r="C35" s="12"/>
      <c r="D35" s="13">
        <v>4</v>
      </c>
    </row>
    <row r="36" ht="20" customHeight="1" spans="1:4">
      <c r="A36" s="12" t="s">
        <v>179</v>
      </c>
      <c r="B36" s="13">
        <v>1530</v>
      </c>
      <c r="C36" s="12"/>
      <c r="D36" s="13">
        <v>1530</v>
      </c>
    </row>
    <row r="37" ht="20" customHeight="1" spans="1:4">
      <c r="A37" s="12" t="s">
        <v>180</v>
      </c>
      <c r="B37" s="13">
        <v>717</v>
      </c>
      <c r="C37" s="12"/>
      <c r="D37" s="13">
        <v>717</v>
      </c>
    </row>
    <row r="38" ht="20" customHeight="1" spans="1:4">
      <c r="A38" s="12" t="s">
        <v>181</v>
      </c>
      <c r="B38" s="13">
        <v>626</v>
      </c>
      <c r="C38" s="12"/>
      <c r="D38" s="13">
        <v>626</v>
      </c>
    </row>
    <row r="39" ht="20" customHeight="1" spans="1:4">
      <c r="A39" s="12" t="s">
        <v>182</v>
      </c>
      <c r="B39" s="13">
        <v>42</v>
      </c>
      <c r="C39" s="12"/>
      <c r="D39" s="13">
        <v>42</v>
      </c>
    </row>
    <row r="40" ht="20" customHeight="1" spans="1:4">
      <c r="A40" s="12" t="s">
        <v>183</v>
      </c>
      <c r="B40" s="13">
        <v>145</v>
      </c>
      <c r="C40" s="12"/>
      <c r="D40" s="13">
        <v>145</v>
      </c>
    </row>
    <row r="41" ht="20" customHeight="1" spans="1:4">
      <c r="A41" s="12" t="s">
        <v>184</v>
      </c>
      <c r="B41" s="13">
        <v>6669</v>
      </c>
      <c r="C41" s="12"/>
      <c r="D41" s="13">
        <v>6669</v>
      </c>
    </row>
    <row r="42" ht="20" customHeight="1" spans="1:4">
      <c r="A42" s="12" t="s">
        <v>185</v>
      </c>
      <c r="B42" s="13">
        <v>30</v>
      </c>
      <c r="C42" s="12"/>
      <c r="D42" s="13">
        <v>30</v>
      </c>
    </row>
    <row r="43" ht="20" customHeight="1" spans="1:4">
      <c r="A43" s="12" t="s">
        <v>186</v>
      </c>
      <c r="B43" s="13"/>
      <c r="C43" s="12">
        <v>9500</v>
      </c>
      <c r="D43" s="13">
        <v>9500</v>
      </c>
    </row>
    <row r="44" ht="20" customHeight="1" spans="1:4">
      <c r="A44" s="12" t="s">
        <v>187</v>
      </c>
      <c r="B44" s="13"/>
      <c r="C44" s="12">
        <v>9500</v>
      </c>
      <c r="D44" s="13">
        <v>9500</v>
      </c>
    </row>
    <row r="45" ht="20" customHeight="1" spans="1:4">
      <c r="A45" s="12" t="s">
        <v>188</v>
      </c>
      <c r="B45" s="13"/>
      <c r="C45" s="12">
        <v>9500</v>
      </c>
      <c r="D45" s="13">
        <v>9500</v>
      </c>
    </row>
    <row r="46" ht="20" customHeight="1" spans="1:4">
      <c r="A46" s="12" t="s">
        <v>189</v>
      </c>
      <c r="B46" s="13"/>
      <c r="C46" s="12"/>
      <c r="D46" s="13"/>
    </row>
    <row r="47" ht="20" customHeight="1" spans="1:4">
      <c r="A47" s="14" t="s">
        <v>190</v>
      </c>
      <c r="B47" s="15">
        <v>38373</v>
      </c>
      <c r="C47" s="14">
        <v>9500</v>
      </c>
      <c r="D47" s="15">
        <f>38373+9500</f>
        <v>47873</v>
      </c>
    </row>
  </sheetData>
  <mergeCells count="1">
    <mergeCell ref="A2:D2"/>
  </mergeCells>
  <printOptions horizontalCentered="1"/>
  <pageMargins left="0.0388888888888889" right="0.0388888888888889" top="0.519444444444444" bottom="0.578472222222222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一般预算收支预算调整总表</vt:lpstr>
      <vt:lpstr>一般预算收支预算调整明细表</vt:lpstr>
      <vt:lpstr>政府性基金预算收入表</vt:lpstr>
      <vt:lpstr>政府性基金预算支出表</vt:lpstr>
      <vt:lpstr>政府性基金预算转移支付表</vt:lpstr>
      <vt:lpstr>政府性基金预算本级支出表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Administrator</cp:lastModifiedBy>
  <dcterms:created xsi:type="dcterms:W3CDTF">2017-01-23T09:19:00Z</dcterms:created>
  <cp:lastPrinted>2017-02-06T09:26:00Z</cp:lastPrinted>
  <dcterms:modified xsi:type="dcterms:W3CDTF">2020-12-24T01:37:53Z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