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623" activeTab="0"/>
  </bookViews>
  <sheets>
    <sheet name="临高县2019年统筹整合资金项目安排明细表" sheetId="1" r:id="rId1"/>
  </sheets>
  <externalReferences>
    <externalReference r:id="rId4"/>
  </externalReferences>
  <definedNames>
    <definedName name="一级分类">#REF!</definedName>
    <definedName name="_xlnm.Print_Titles" localSheetId="0">'临高县2019年统筹整合资金项目安排明细表'!$1:$3</definedName>
    <definedName name="_xlnm.Print_Area" localSheetId="0">'临高县2019年统筹整合资金项目安排明细表'!$A$1:$J$212</definedName>
  </definedNames>
  <calcPr fullCalcOnLoad="1"/>
</workbook>
</file>

<file path=xl/comments1.xml><?xml version="1.0" encoding="utf-8"?>
<comments xmlns="http://schemas.openxmlformats.org/spreadsheetml/2006/main">
  <authors>
    <author>Administrator</author>
  </authors>
  <commentList>
    <comment ref="B80" authorId="0">
      <text>
        <r>
          <rPr>
            <sz val="9"/>
            <rFont val="宋体"/>
            <family val="0"/>
          </rPr>
          <t>革命老区</t>
        </r>
      </text>
    </comment>
    <comment ref="B102" authorId="0">
      <text>
        <r>
          <rPr>
            <sz val="9"/>
            <rFont val="宋体"/>
            <family val="0"/>
          </rPr>
          <t>革命老区</t>
        </r>
      </text>
    </comment>
  </commentList>
</comments>
</file>

<file path=xl/sharedStrings.xml><?xml version="1.0" encoding="utf-8"?>
<sst xmlns="http://schemas.openxmlformats.org/spreadsheetml/2006/main" count="1104" uniqueCount="576">
  <si>
    <t>临高县2019年统筹整合资金项目安排明细表</t>
  </si>
  <si>
    <t>金额单位：万元                                                                                                                     制表时间：2019年3月26日</t>
  </si>
  <si>
    <t>序号</t>
  </si>
  <si>
    <t>项目名称</t>
  </si>
  <si>
    <t>责任单位</t>
  </si>
  <si>
    <t>实施地点</t>
  </si>
  <si>
    <t>建设任务</t>
  </si>
  <si>
    <t>进度计划</t>
  </si>
  <si>
    <t>绩效目标</t>
  </si>
  <si>
    <t>资金需求</t>
  </si>
  <si>
    <t>资金渠道</t>
  </si>
  <si>
    <t>备注</t>
  </si>
  <si>
    <t>〇</t>
  </si>
  <si>
    <t>合计</t>
  </si>
  <si>
    <t>一</t>
  </si>
  <si>
    <t>产业发展项目</t>
  </si>
  <si>
    <t>（一）</t>
  </si>
  <si>
    <t>贫困户产业扶贫</t>
  </si>
  <si>
    <t>和舍镇</t>
  </si>
  <si>
    <t>一户一策，贫困户自主发展种植瓜菜、养殖畜禽</t>
  </si>
  <si>
    <t>3月底前完成资金支出100%</t>
  </si>
  <si>
    <t xml:space="preserve">
和舍镇建档立卡贫困户、已脱贫户699户3168人实现稳定脱贫
</t>
  </si>
  <si>
    <t>财政专项扶贫资金（中央）</t>
  </si>
  <si>
    <t>和舍镇小计</t>
  </si>
  <si>
    <t>皇桐镇</t>
  </si>
  <si>
    <t xml:space="preserve">
皇桐镇建档立卡贫困户、已脱贫户626户2618人实现稳定脱贫。
</t>
  </si>
  <si>
    <t>皇桐镇（垦区）</t>
  </si>
  <si>
    <t xml:space="preserve">
皇桐镇垦区已脱贫户16户52人受益，实现稳定脱贫
</t>
  </si>
  <si>
    <t>财政专项扶贫资金（省级）</t>
  </si>
  <si>
    <t>皇桐镇小计</t>
  </si>
  <si>
    <t>多文镇</t>
  </si>
  <si>
    <t xml:space="preserve">
多文镇建档立卡贫困户、已脱贫户710户3103人实现稳定脱贫
</t>
  </si>
  <si>
    <t>多文镇（垦区）</t>
  </si>
  <si>
    <t xml:space="preserve">
多文镇垦区已脱贫户48户181人受益，实现稳定脱贫
</t>
  </si>
  <si>
    <t>多文镇小计</t>
  </si>
  <si>
    <t>博厚镇</t>
  </si>
  <si>
    <t xml:space="preserve">
博厚镇镇建档立卡贫困户、已脱贫户1275户5692人实现稳定脱贫
</t>
  </si>
  <si>
    <t>博厚镇小计</t>
  </si>
  <si>
    <t>临城镇</t>
  </si>
  <si>
    <t xml:space="preserve">
临城镇建档立卡贫困户、已脱贫户2674户11813人实现稳定脱贫。
</t>
  </si>
  <si>
    <t>临城镇小计</t>
  </si>
  <si>
    <t>波莲镇</t>
  </si>
  <si>
    <t xml:space="preserve">
波莲镇建档立卡贫困户、已脱贫户1718户8139人实现稳定脱贫。
</t>
  </si>
  <si>
    <t xml:space="preserve">财政专项扶贫资金（中央）
</t>
  </si>
  <si>
    <t>波莲镇小计</t>
  </si>
  <si>
    <t>东英镇</t>
  </si>
  <si>
    <t xml:space="preserve">
东英镇建档立卡贫困户、已脱贫户977户4521人实现稳定脱贫
</t>
  </si>
  <si>
    <t>东英镇小计</t>
  </si>
  <si>
    <t>调楼镇</t>
  </si>
  <si>
    <t xml:space="preserve">
调楼镇建档立卡贫困户、已脱贫户998户4393人实现稳定脱贫
</t>
  </si>
  <si>
    <t>调楼镇小计</t>
  </si>
  <si>
    <t>新盈镇</t>
  </si>
  <si>
    <t xml:space="preserve">
新盈镇建档立卡贫困户、已脱贫户642户2973人实现稳定脱贫
</t>
  </si>
  <si>
    <t>新盈镇小计</t>
  </si>
  <si>
    <t>南宝镇</t>
  </si>
  <si>
    <t xml:space="preserve">
南宝镇建档立卡贫困户、已脱贫户316户1393人实现稳定脱贫
</t>
  </si>
  <si>
    <t>南宝镇小计</t>
  </si>
  <si>
    <t>加来农场</t>
  </si>
  <si>
    <t xml:space="preserve">
加来农场垦区已脱贫户28户128人受益，实现稳定脱贫
</t>
  </si>
  <si>
    <t>加来农场小计</t>
  </si>
  <si>
    <t>（二）</t>
  </si>
  <si>
    <t>村集体资产收益扶贫资金</t>
  </si>
  <si>
    <t xml:space="preserve">
布大村、罗爷村、茶胡村、铺仔村、先光村、抱堂村、和舍居委会、新风村、群儒村、布佛村、罗忱村入股临高跃锦种养殖示范园（蛋鸡养殖项目）
</t>
  </si>
  <si>
    <t>4月底前完成资金支出100%</t>
  </si>
  <si>
    <t xml:space="preserve">
带动贫困户699户3168人增收
</t>
  </si>
  <si>
    <t>3月底前全部签订协议，4月底前完成资金支出90%,5月份产业项目全部实质动工</t>
  </si>
  <si>
    <t xml:space="preserve">
带动低保户、特困户共335户662人增收
</t>
  </si>
  <si>
    <t xml:space="preserve">
群城村、龙波居委会、潭楼村、中林村、龙波村、头文村、和正村、洋黄村入股金和旺公司蛋鸡养殖项目；文贤村、居仁村、金波村、美本村、皇桐居委会、古风村、武维村、富雄村、和伍村、美香村入股星华公司种植凤梨释迦热带水果项目
</t>
  </si>
  <si>
    <t>带动贫困户626户2618人增收</t>
  </si>
  <si>
    <t xml:space="preserve">
带动低保户、特困户共228户452人增收
</t>
  </si>
  <si>
    <t>多文镇
和舍镇
博厚镇</t>
  </si>
  <si>
    <t xml:space="preserve">
美山村入股临高多文美山种养专业合作社种桑养蚕项目；和舍村、风雅村、头龙村、东江村、多郎村、美巢村、头神村、多文居委会入股鸣旺公司蛋鸡养殖项目；博郎村、兰合村、新兴村、抱利村、美文村入股兴国公司热带水果种植项目
</t>
  </si>
  <si>
    <t xml:space="preserve">
带动贫困户710户3103人增收
</t>
  </si>
  <si>
    <t xml:space="preserve">
带动低保户、特困户共316户756人增收
</t>
  </si>
  <si>
    <t xml:space="preserve">
博北村养殖澳洲龙虾项目；五尧村入股海南思愚农业发展有限公司热带水果种植项目；洋大村入股海南桐茂实业有限公司热带水果种植项目；抱珍村、昌富村、头国村、武新村、镇林场、红牌村、道灶村、得六村、和丰村、南贤村、美所村、头稍村、博厚居、大雅村、马袅居、加六村、新贤村入股海南兴国实业公司热带水果种植项目；乐豪村入股临高春威实业有限公司深水网箱项目；龙干村、博西村入股海南雅新园艺开发股份有限公司花卉种植项目
</t>
  </si>
  <si>
    <t xml:space="preserve">
带动贫困户1275户5692人增收
</t>
  </si>
  <si>
    <t xml:space="preserve">
带动低保户、特困户共781户2115人增收
</t>
  </si>
  <si>
    <t>临城镇
博厚镇</t>
  </si>
  <si>
    <t xml:space="preserve">
禄道村入股海南临高民富实业发展有限公司禄道养猪场；头星村、文新村、兰罗村入股海南临高民富实业发展有限公司头星养猪场养猪项目；邦浪村、抱瑞村、昌拱村、大波村、德老村、多莲村、发豪村、干新居委会、宫花村、金龙村、兰河村、兰秦村、临山居委会、龙贯村、龙跃村、楼台村、罗万村、美当村、美梅村、南江村、奇地村、群玉村、调俗村、文书村、文潭村、吾鲁村、西田村、仙还村、学田村、杨梅村、洋甘村入股海南兴国实业发展有限责任公司种植凤梨释迦；
</t>
  </si>
  <si>
    <t xml:space="preserve">
临城镇有贫困户、低保户、特困户村委会的困难群众受益，其中贫困户、低保户、特困户共3601户14094人，帮助贫困群众增加收入
</t>
  </si>
  <si>
    <t xml:space="preserve">
带昆村入股海南临高泉杰实业有限公司头星养猪场养猪项目；古柳村、和棉村入股海南桐茂实业有限公司沃柑种植项目；抱美村、波莲居委会、多贤村、美珠村、乾彩村、红星农场、太坡村入股海南兴国实业发展有限公司种植凤梨释迦项目；冰廉村、武来村、古柏村入股海南正生源农业科技有限公司牛大力种植项目
</t>
  </si>
  <si>
    <t xml:space="preserve">
带动贫困户1718户8139人增收
</t>
  </si>
  <si>
    <t xml:space="preserve">
带动低保户、特困户共612户1723人增收
</t>
  </si>
  <si>
    <t xml:space="preserve">
美鳌村入股海南四季春园林景观工程有限公司临高东英美鳌村花卉苗木种植基地；灵山村、高秀村入股铁棍合作社养牛项目；伴康村、波浪村、美夏村委托海南临高泉杰实业发展有限公司养猪场养猪项目；兰刘村、文连村、高定村、东英居委会、居留村入股委托海南兴国实业发展有限责任公司种植凤梨释迦项目；和新村入股种植椰子项目
</t>
  </si>
  <si>
    <t xml:space="preserve">
带动贫困户976户4515人增收
</t>
  </si>
  <si>
    <t xml:space="preserve">
带动低保户、特困户共465户1283人增收
</t>
  </si>
  <si>
    <t>博厚镇
调楼镇
东英镇</t>
  </si>
  <si>
    <t xml:space="preserve">
调楼居委会、抱才村、美良村、罗堂村、武闹村、隆道村、东春村、博贤村、龙田村、群道村、抱社村、龙楼居委会入股海南兴国实业有限责任公司凤梨释迦产业项目；黄龙村、武莲村、黄龙上村、青龙居委会入股临高调楼上村种养殖专业合作社养鸽、种百香果项目；沙潭村入股临高杰诗种养殖专业合作社养猪项目；东里村、拔色村入股临高琼华畜牧养殖有限责任公司养牛种槟榔项目
</t>
  </si>
  <si>
    <t xml:space="preserve">
带动贫困户998户4393人增收</t>
  </si>
  <si>
    <t xml:space="preserve">
带动低保户、特困户共376户922人增收
</t>
  </si>
  <si>
    <t xml:space="preserve">
安全村、抱蛟村、彩桥村、仓米村、和贵村入股和贵石斛种植合作社石斛种植项目；龙兰村入股龙兰村凤梨种植项目；昆社村、朗英村、良爱村、龙昆村、南堂村、头咀村、新兴居委会、新盈村入股顺丰深海网箱养殖项目；洋所村入股新盈镇洋所村委会凤梨种植项目
</t>
  </si>
  <si>
    <t xml:space="preserve">
带动贫困户642户2973人增收
</t>
  </si>
  <si>
    <t xml:space="preserve">
带动低保户、特困户共336户779人增收
</t>
  </si>
  <si>
    <t xml:space="preserve">
南宝村、好贤村、博廉村、古道村、松梅村、松明村、郎基村、武郎村、光吉村入股海南兴国实业发展有限责任公司种植凤梨释迦项目
</t>
  </si>
  <si>
    <t>带动贫困户316户1393人增收</t>
  </si>
  <si>
    <t xml:space="preserve">
带动低保户、特困户共257户558人增收
</t>
  </si>
  <si>
    <t>二</t>
  </si>
  <si>
    <t>农村基础设施项目</t>
  </si>
  <si>
    <t>县级部门农村基础设施项目</t>
  </si>
  <si>
    <t>临高县临城镇禄道村委会农村饮水安全巩固提升工程</t>
  </si>
  <si>
    <t>水务项目中心</t>
  </si>
  <si>
    <t>道霞村、禄道村、多朗村、兰逢村、武训村</t>
  </si>
  <si>
    <t xml:space="preserve">
新建机井一眼H=300米和配套管网400米
</t>
  </si>
  <si>
    <t>4月完成前期，5月动工，预计年底完成100%</t>
  </si>
  <si>
    <t>2780人饮水安全有保障，其中贫困人口187户760人。</t>
  </si>
  <si>
    <t>临高县东英镇居留村委会扶提西村农村饮水安全巩固提升工程</t>
  </si>
  <si>
    <t>美良墟、昆殿村</t>
  </si>
  <si>
    <t xml:space="preserve">
厂区、机井、水塔、除铁设备、设备间、消毒、输水管道、村内管道和入户
</t>
  </si>
  <si>
    <t>2925人饮水安全有保障，其中贫困人口25户107人。</t>
  </si>
  <si>
    <t>临高县多文镇博朗村委会博朗村农村饮水安全巩固提升工程</t>
  </si>
  <si>
    <t>多助村</t>
  </si>
  <si>
    <t xml:space="preserve">
厂区、机井、水塔、除铁设备、设备间、消毒、输水管道
</t>
  </si>
  <si>
    <t>1420人饮水安全有保障，其中贫困人口107户513人。</t>
  </si>
  <si>
    <t xml:space="preserve">
临高县和舍镇布佛村委会农村饮水安全巩固提升工程
</t>
  </si>
  <si>
    <t>布佛村委会</t>
  </si>
  <si>
    <t>新建饮水管道16440米</t>
  </si>
  <si>
    <t>已完工，预计今年验收</t>
  </si>
  <si>
    <t>1358人饮水安全有保障，其中贫困人口93户436人。</t>
  </si>
  <si>
    <t xml:space="preserve">
临高县临城镇头星村委会农村饮水安全巩固提升工程
</t>
  </si>
  <si>
    <t>头星村</t>
  </si>
  <si>
    <t>机井1口</t>
  </si>
  <si>
    <t>2404人饮水安全有保障，其中贫困人口269户1193人。</t>
  </si>
  <si>
    <t xml:space="preserve">
临高县多文镇博朗村委会农村饮水安全巩固提升工程
</t>
  </si>
  <si>
    <t>博朗村委会</t>
  </si>
  <si>
    <t>除铁除锰1套，水塔1座，新建管道6911米</t>
  </si>
  <si>
    <t xml:space="preserve">
临高县临城镇抱瑞村委会饮水安全巩固提升工程
</t>
  </si>
  <si>
    <t>抱瑞村委会</t>
  </si>
  <si>
    <t>机井1口，水塔1座</t>
  </si>
  <si>
    <t>3205人饮水安全有保障，其中贫困人口322户1418人。</t>
  </si>
  <si>
    <t xml:space="preserve">
临高县皇桐镇富雄村委会农村饮水安全巩固提升工程
</t>
  </si>
  <si>
    <t>富雄村委会</t>
  </si>
  <si>
    <t>新建饮水管道4000米</t>
  </si>
  <si>
    <t>1305人饮水安全有保障，其中贫困人口75户338人。</t>
  </si>
  <si>
    <t xml:space="preserve">
临高县博厚镇加六村委会尧科村农村饮水安全巩固提升工程
</t>
  </si>
  <si>
    <t>加六村委会</t>
  </si>
  <si>
    <t>新建水塔1座</t>
  </si>
  <si>
    <t>430人饮水安全有保障，其中贫困人口82户360人。</t>
  </si>
  <si>
    <t xml:space="preserve">
临高县临城镇文潭村委会美台村农村饮水安全巩固提升工程
</t>
  </si>
  <si>
    <t>文潭村委会</t>
  </si>
  <si>
    <t>2404人饮水安全有保障，其中贫困人口215户1044人。</t>
  </si>
  <si>
    <t xml:space="preserve">
临高县波莲镇带昆村委会农村饮水安全巩固提升工程
</t>
  </si>
  <si>
    <t>带昆村委会</t>
  </si>
  <si>
    <t>设备间1间，新建管道6910米</t>
  </si>
  <si>
    <t>3520人饮水安全有保障，其中贫困人口361户1704人。</t>
  </si>
  <si>
    <t>临高县波莲镇多贤村委会农村饮水安全巩固提升工程</t>
  </si>
  <si>
    <t xml:space="preserve">
多贤上村
多贤下村
美郎村
南社村
头松村
乾堂村
美道村
 </t>
  </si>
  <si>
    <t>新建饮水管道2609米，消毒1套，机井1套</t>
  </si>
  <si>
    <t>3788人饮水安全有保障，其中贫困人口800人</t>
  </si>
  <si>
    <t>临高县皇桐镇美香村委会农村饮水安全巩固提升工程</t>
  </si>
  <si>
    <t xml:space="preserve">
美香村
美巢村
密仓村
美吉村
</t>
  </si>
  <si>
    <t>机井1座</t>
  </si>
  <si>
    <t>1170人饮水安全有保障，其中贫困人口78人</t>
  </si>
  <si>
    <t xml:space="preserve">
临高县东英镇和新村委会农村饮水安全巩固提升工程
</t>
  </si>
  <si>
    <t>和新村
龙新村</t>
  </si>
  <si>
    <t>机井1座，消毒1套</t>
  </si>
  <si>
    <t>4251人饮水安全有保障，其中贫困人口845人</t>
  </si>
  <si>
    <t>临高县南宝镇南宝村委会农村饮水安全巩固提升工程</t>
  </si>
  <si>
    <t xml:space="preserve">
南宝村
南宝墟
昆殿村
乐全村
</t>
  </si>
  <si>
    <t>新建饮水管道15900米</t>
  </si>
  <si>
    <t>2059人饮水安全有保障，其中贫困人口210人</t>
  </si>
  <si>
    <t>临高县南宝镇光吉村委会农村饮水安全巩固提升工程</t>
  </si>
  <si>
    <t xml:space="preserve">
光朝村
光华村
吉里村
</t>
  </si>
  <si>
    <t>新建饮水管道5931米</t>
  </si>
  <si>
    <t>1561人饮水安全有保障，其中贫困人口210人</t>
  </si>
  <si>
    <t>临高县东英镇美鳌村委会农村饮水安全巩固提升工程</t>
  </si>
  <si>
    <t xml:space="preserve">
凤潭村
黎安村
美鳌村
鲁倪村
文英村
鱼池村
灵台村
多文村
</t>
  </si>
  <si>
    <t>机井1口，消毒1套</t>
  </si>
  <si>
    <t>4800人饮水安全有保障，其中贫困人口958人</t>
  </si>
  <si>
    <t>临高县皇桐镇中林村委会农村饮水安全巩固提升工程</t>
  </si>
  <si>
    <t xml:space="preserve">
官田村
昌龙村
加遗村
中林村
美珠村
</t>
  </si>
  <si>
    <t>一栋设备间、一座水塔、一座机井、除铁除锰设备、管道安装6857米。</t>
  </si>
  <si>
    <t>1566人饮水安全有保障，其中贫困人口199人</t>
  </si>
  <si>
    <t>临高县皇桐镇头文村委会农村饮水安全巩固提升工程</t>
  </si>
  <si>
    <t xml:space="preserve">
头文村
美梅村
皇桐村
和道村
拥主村
潭才村
博德村
</t>
  </si>
  <si>
    <t>新建一栋设备间，一座倒锥水塔、一座机井、管道安装14427米，除铁锰1道</t>
  </si>
  <si>
    <t>1560人饮水安全有保障，其中贫困人口76人</t>
  </si>
  <si>
    <t>临高县南宝镇武郎村委会农村饮水安全巩固提升工程</t>
  </si>
  <si>
    <t xml:space="preserve">
加来村
上坎村
武郎村
金南村
依义村
松明村
</t>
  </si>
  <si>
    <t>管道安装19888米，供水规模320m3/d</t>
  </si>
  <si>
    <t>2166人饮水安全有保障，其中贫困人口110户492人</t>
  </si>
  <si>
    <t xml:space="preserve">
临高县多文镇东江居委会好伦村农村饮水安全巩固提升工程
</t>
  </si>
  <si>
    <t>好伦村</t>
  </si>
  <si>
    <t>设备间1座，管道安装3932米</t>
  </si>
  <si>
    <t>426人饮水安全有保障，其中贫困人口118人</t>
  </si>
  <si>
    <t>临高县波莲镇古柳村委会农村饮水安全巩固提升工程</t>
  </si>
  <si>
    <t xml:space="preserve">
兰社村
古柳村
和盛村
</t>
  </si>
  <si>
    <t>3400人饮水安全有保障，其中贫困人口1728人</t>
  </si>
  <si>
    <t>临高县波莲镇和棉村委会农村饮水安全巩固提升工程</t>
  </si>
  <si>
    <t>和勋村
大佬村</t>
  </si>
  <si>
    <t xml:space="preserve">
设备间1座，倒锥水塔  座，机井1座，除铁除锰设备1套，管道安装6381米
</t>
  </si>
  <si>
    <t>1050人饮水安全有保障，其中贫困人口177人</t>
  </si>
  <si>
    <t xml:space="preserve">
临高县波莲镇美珠村委会农村饮水安全巩固提升工程
</t>
  </si>
  <si>
    <t>美珠村</t>
  </si>
  <si>
    <t>新建机井2座及配套设施</t>
  </si>
  <si>
    <t>2966人饮水安全有保障，其中贫困人口669人</t>
  </si>
  <si>
    <t>临高县博厚镇头稍村委会农村饮水安全巩固提升工程</t>
  </si>
  <si>
    <t>美月村
国迫村</t>
  </si>
  <si>
    <t xml:space="preserve">
设备间1座，倒锥水塔2座，机井2座，除铁除锰2设备，管道安装30米
</t>
  </si>
  <si>
    <t>3392人饮水安全有保障，其中贫困人口259户1269人。</t>
  </si>
  <si>
    <t xml:space="preserve">
临高县博厚镇大雅村委会农村饮水安全巩固提升工程
</t>
  </si>
  <si>
    <t>大雅村</t>
  </si>
  <si>
    <t>设备间1座，倒锥水塔 1座，机井1座，管道安装  50米</t>
  </si>
  <si>
    <t>2390人饮水安全有保障，其中贫困人口476人</t>
  </si>
  <si>
    <t xml:space="preserve">
临高县多文镇头龙村委会农村饮水安全巩固提升工程
</t>
  </si>
  <si>
    <t>头龙村</t>
  </si>
  <si>
    <t>大口井1座，管道安装40米</t>
  </si>
  <si>
    <t>880人饮水安全有保障，其中贫困人口31人</t>
  </si>
  <si>
    <t>临高县和舍镇群儒村委会农村饮水安全巩固提升工程</t>
  </si>
  <si>
    <t xml:space="preserve">
潭龙村
三角村
雅训村
美拥村
布尧村
群儒村
沙道村
</t>
  </si>
  <si>
    <t>管道安装20124米</t>
  </si>
  <si>
    <t>2316人饮水安全有保障，其中贫困人口165人</t>
  </si>
  <si>
    <t>临高县和舍镇罗爷村委会农村饮水安全巩固提升工程</t>
  </si>
  <si>
    <t xml:space="preserve">
美巢上村
美巢下村
兰胡村
供堂村
</t>
  </si>
  <si>
    <t>管道安装9518米</t>
  </si>
  <si>
    <t>1636人饮水安全有保障，其中贫困人口110户473人。</t>
  </si>
  <si>
    <t xml:space="preserve">
临高县和舍镇抱堂村委会农村饮水安全巩固提升工程
</t>
  </si>
  <si>
    <t>多子村</t>
  </si>
  <si>
    <t>管道安装2330米</t>
  </si>
  <si>
    <t>120人饮水安全有保障，其中贫困人口105人</t>
  </si>
  <si>
    <t xml:space="preserve">
临高县新盈镇和贵村委会农村饮水安全巩固提升工程
</t>
  </si>
  <si>
    <t>乐春村</t>
  </si>
  <si>
    <t>消毒设备1套，除铁除锰设备1套</t>
  </si>
  <si>
    <t>968人饮水安全有保障，其中贫困人口208人</t>
  </si>
  <si>
    <t xml:space="preserve">
临高县新盈镇仓米村委会农村饮水安全巩固提升工程
</t>
  </si>
  <si>
    <t>仓米村</t>
  </si>
  <si>
    <t>消毒1套，除铁除锰设备1套，管道安装15米</t>
  </si>
  <si>
    <t>998人饮水安全有保障，其中贫困人口8人</t>
  </si>
  <si>
    <t>临高县新盈镇龙兰村委会谭皇村农村饮水安全巩固提升工程</t>
  </si>
  <si>
    <t>潭皇村</t>
  </si>
  <si>
    <t xml:space="preserve">
设备间1座，倒锥水塔1座，机井1座，除铁除锰设备，管道安装3659米
</t>
  </si>
  <si>
    <t>3093人饮水安全有保障，其中贫困人口236户1102人。</t>
  </si>
  <si>
    <t>临高县东英镇高秀村委会农村饮水安全巩固提升工程</t>
  </si>
  <si>
    <t xml:space="preserve">
高秀村
钦山村
国老村
昆北村
</t>
  </si>
  <si>
    <t>设备间2座，倒锥水塔 1 座，消毒2套，管道安装 5201 米</t>
  </si>
  <si>
    <t>968人饮水安全有保障，其中贫困人口250人</t>
  </si>
  <si>
    <t>临高县临城镇西田村委会农村饮水安全巩固提升工程</t>
  </si>
  <si>
    <t xml:space="preserve">
潭莲村
西田村
兰威村
星主村
</t>
  </si>
  <si>
    <t>新建一栋设备房、水塔一座、机井一座、除铁锰过滤罐、管道安装7658米</t>
  </si>
  <si>
    <t>2100人饮水安全有保障，其中贫困人口100人</t>
  </si>
  <si>
    <t>临高县南宝镇博廉村委会农村饮水安全巩固提升工程</t>
  </si>
  <si>
    <t xml:space="preserve">
博廉村
文士新村
文士老村
</t>
  </si>
  <si>
    <t>管道安装17752米，设备升级</t>
  </si>
  <si>
    <t>1466人饮水安全有保障，其中贫困人口286人</t>
  </si>
  <si>
    <t>临高县调楼镇隆道村委会农村饮水安全巩固提升工程</t>
  </si>
  <si>
    <t>隆道村</t>
  </si>
  <si>
    <t xml:space="preserve">
设备间1座，倒锥水塔  座，机井1座，除铁除锰设备1，管道安装350 米
</t>
  </si>
  <si>
    <t>600人饮水安全有保障，其中贫困人口431人</t>
  </si>
  <si>
    <t>2018年度国家水土保持重点建设工程</t>
  </si>
  <si>
    <t>布大村委会、加六村委会
加来·太才村
加来·和浪村</t>
  </si>
  <si>
    <t>破面及田间排水沟6.39km，道路工程10.20km</t>
  </si>
  <si>
    <t>已竣工验收，预计完成结算</t>
  </si>
  <si>
    <t>开展水土流失治理32.5平方公里，受益人口3200人，其中贫困人口844人</t>
  </si>
  <si>
    <t>2017年度国家水土保持重点建设工程临高县上坎小流域综合治理项目</t>
  </si>
  <si>
    <t xml:space="preserve">
南宝镇武朗村委会：
上坎村、武郎村、金南村、依仪村、松明村
</t>
  </si>
  <si>
    <t xml:space="preserve">
排水沟2.51km，硬化道路1.66km，沟道滩岸防护0.49km，水保林0.2h㎡,封育治理313.13h㎡
</t>
  </si>
  <si>
    <t>开展水土流失治理9.9平方公里，受益人口588户2096人，其中贫困人口478人</t>
  </si>
  <si>
    <t>2017年度国家水土保持重点建设工程临高县亲贤小流域综合治理项目</t>
  </si>
  <si>
    <t>博厚镇新贤村委会</t>
  </si>
  <si>
    <t xml:space="preserve">
整治坡地53.33h㎡
拦水坝1宗
泥结石路8.46km
硬化道路1.83km
水保林80.00h㎡
封育治理860.63h㎡
</t>
  </si>
  <si>
    <t>开展水土流失治理18平方公里，受益人口2600人，其中贫困人口403人</t>
  </si>
  <si>
    <t>临高县多文镇博郎村委会小型农田水利工程</t>
  </si>
  <si>
    <t>博郞村</t>
  </si>
  <si>
    <t xml:space="preserve">
渠道防渗1.2km,排沟加固0.2km,水坝1宗
</t>
  </si>
  <si>
    <t>财政专项扶贫资金(中央）
农村危房改造补助资金（省级）</t>
  </si>
  <si>
    <t>临高县2017年度中央财政小型农田水利设施建设项目
（和舍加来片区、美台片区）</t>
  </si>
  <si>
    <t xml:space="preserve">
布大村委会、加六村委会
加来·太才村
加来·和浪村
</t>
  </si>
  <si>
    <t>新增、恢复灌溉面积2.31万亩，解决2293人生产用水，其中贫困人口109户489人。</t>
  </si>
  <si>
    <t>临高县南宝镇光吉农场小型水利工程</t>
  </si>
  <si>
    <t>光吉农场村</t>
  </si>
  <si>
    <t xml:space="preserve">
计划实施加固防渗渠道11条，总长度为7.614km，主要采用“U”型槽防渗加固，配套建筑物160宗
</t>
  </si>
  <si>
    <t>改善和新增灌溉面积0.72万亩，解决1031人生产用水，其中贫困人口51户208人</t>
  </si>
  <si>
    <t>临高县南宝镇上坎拦水坝工程</t>
  </si>
  <si>
    <t>武郎村</t>
  </si>
  <si>
    <t>重建拦水坝1座</t>
  </si>
  <si>
    <t xml:space="preserve">
解决2096人生产用水，其中贫困人口110户492人
</t>
  </si>
  <si>
    <t>临高县新盈镇头泗电站挡土墙水毁修复工程</t>
  </si>
  <si>
    <t>龙兰村</t>
  </si>
  <si>
    <t>拆除重建挡墙45m</t>
  </si>
  <si>
    <t>解决3093人生产用水，其中贫困人口1102人</t>
  </si>
  <si>
    <t>临高县调楼镇博贤村委会博贤山塘水毁修复工程</t>
  </si>
  <si>
    <t>博贤村</t>
  </si>
  <si>
    <t>太阳能补水设备1套,机井1口,渠道防渗0.3km</t>
  </si>
  <si>
    <t>解决920人生产用水，其中贫困人口296人</t>
  </si>
  <si>
    <t>临高县皇桐镇美香田洋灌排设施配套改造工程</t>
  </si>
  <si>
    <t>美香村委会</t>
  </si>
  <si>
    <t>加固1条排沟、3条灌溉渠道及新建1条机耕路</t>
  </si>
  <si>
    <t>解决1070人生产用水，其中贫困人口74人</t>
  </si>
  <si>
    <t>临高县皇桐镇金利拦水坝水毁修复工程</t>
  </si>
  <si>
    <t>中林村委会</t>
  </si>
  <si>
    <t>拆除重建拦水坝1座和左侧渠道；新建冲沙涵1座和左侧放水闸1座</t>
  </si>
  <si>
    <t>解决1344人生产用水，其中贫困人口197人</t>
  </si>
  <si>
    <t>临高县多文镇美山村委会美山渡槽加固工程</t>
  </si>
  <si>
    <t>拆除重建水毁渡槽</t>
  </si>
  <si>
    <t>解决920人生产用水，其中贫困人口399人</t>
  </si>
  <si>
    <t>和舍镇布佛村委会和可灌区节水改造工程</t>
  </si>
  <si>
    <t>新增、恢复灌溉面积0.22万亩，改善灌溉面积0.5万亩，新增粮食综合生产能力95.22万公斤 ，新增年节水能力19万立方米。受益人口2600人，其中贫困人口432人</t>
  </si>
  <si>
    <t>临高县东英镇田灵洋整治工程</t>
  </si>
  <si>
    <t>美鳌村委会</t>
  </si>
  <si>
    <t xml:space="preserve">
加固衬砌渠道及灌排结合渠道共12条，总长度为8.347kmkm，配套建筑物198座，铺设灌溉管道22.71km
</t>
  </si>
  <si>
    <t>续建，预计年底完成80%</t>
  </si>
  <si>
    <t>改善和新增灌溉面积0.494万亩，解决3100人生产用水，其中贫困人口964人</t>
  </si>
  <si>
    <t>临高县2019年东英镇片区高效节水灌溉工程</t>
  </si>
  <si>
    <r>
      <t>和新村委会、居留村委会、高秀村委会</t>
    </r>
    <r>
      <rPr>
        <sz val="11"/>
        <rFont val="宋体"/>
        <family val="0"/>
      </rPr>
      <t>国老村</t>
    </r>
    <r>
      <rPr>
        <sz val="11"/>
        <color theme="1"/>
        <rFont val="Calibri"/>
        <family val="0"/>
      </rPr>
      <t>、美鳌村</t>
    </r>
  </si>
  <si>
    <t>机井工程3座，铺设管道等相关配套工程</t>
  </si>
  <si>
    <t>4月完成前期，5月动工，12月完成80%以上</t>
  </si>
  <si>
    <t>改善760亩灌溉条件，受益贫困人口2078人</t>
  </si>
  <si>
    <t>农村危房改造补助资金（省级）</t>
  </si>
  <si>
    <t>水务项目中心小计</t>
  </si>
  <si>
    <t>2018年中央彩票公益金续建项目</t>
  </si>
  <si>
    <t>扶贫办</t>
  </si>
  <si>
    <t xml:space="preserve">
东英镇波浪村委会
东英镇灵山村委会
东英镇高定村委会
东英镇高秀村委会
东英镇居留村委会
东英镇东英居委会
新盈镇头咀村委会
新盈镇龙兰村委会
和舍镇罗忱村委会
和舍镇抱堂村委会
和舍镇群儒村委会
</t>
  </si>
  <si>
    <t>硬化路33.373公里，挡土墙378米</t>
  </si>
  <si>
    <t>已完工，待付尾款</t>
  </si>
  <si>
    <t>解决3981户19985人交通问题，其中贫困人口6152人</t>
  </si>
  <si>
    <t>扶贫办小计</t>
  </si>
  <si>
    <t>旅游扶贫重点村“六小工程”旅游项目及乡村旅游景观配套等休闲设施</t>
  </si>
  <si>
    <t>文旅局</t>
  </si>
  <si>
    <t>17个旅游扶贫
重点村</t>
  </si>
  <si>
    <t xml:space="preserve">
建设旅游扶贫重点村“六小工程”旅游项目及乡村旅游景观配套等休闲设施。
</t>
  </si>
  <si>
    <t>已完工，预计6月份审计结算</t>
  </si>
  <si>
    <t>完善17个旅游扶贫重点村乡村旅游景观配套和建设相关休闲设施</t>
  </si>
  <si>
    <t>农业综合开发补助资金（省级）</t>
  </si>
  <si>
    <t>文旅局小计</t>
  </si>
  <si>
    <t>和舍镇 抱堂村委会至龙凉等自然村连通公路</t>
  </si>
  <si>
    <t>交通局</t>
  </si>
  <si>
    <t xml:space="preserve">
自然村通硬化路工程，里程公里，四级公路设计标准，水泥混凝土路面，建设内容包括道路工程、涵洞、防护排水、平面交叉等
</t>
  </si>
  <si>
    <t>抱堂村村民2317人直接受益，其中贫困人口23户105人。</t>
  </si>
  <si>
    <t>车辆购置税收入补助地方用于一般公路建设项目资金（支持农村公路部分）（中央）</t>
  </si>
  <si>
    <t>和舍镇 罗爷村委会 美巢上村至美巢下村公路</t>
  </si>
  <si>
    <t>自然村通硬化路工程，里程1.891公里，四级公路设计标准，水泥混凝土路面，建设内容包括道路工程、涵洞、防护排水、平面交叉等</t>
  </si>
  <si>
    <t>罗爷村村民1636人直接受益，其中贫困人口110户473人。</t>
  </si>
  <si>
    <t>新盈镇 仓米村委会仓米村牌至仓米村公路</t>
  </si>
  <si>
    <t>自然村通硬化路工程，里程0.917公里，四级公路设计标准，水泥混凝土路面，建设内容包括道路工程、涵洞、防护排水、平面交叉等</t>
  </si>
  <si>
    <t>仓米村村民1440人直接受益，其中贫困人口2户8人。</t>
  </si>
  <si>
    <t>皇桐镇 群城村委会 龙波墟糖厂路口至群城村委会路口</t>
  </si>
  <si>
    <t>自然村通硬化路工程，里程1.164公里，四级公路设计标准，水泥混凝土路面，建设内容包括道路工程、涵洞、防护排水、平面交叉等</t>
  </si>
  <si>
    <t>群城村村民668人直接受益，其中贫困人口4户16人</t>
  </si>
  <si>
    <t>临城镇 文新村委会至头星村公路</t>
  </si>
  <si>
    <t>窄路面拓宽工程，里程0.888公里，四级公路设计标准，水泥混凝土路面，建设内容包括道路工程、涵洞、防护排水、平面交叉等，两侧拓宽1-1.5米</t>
  </si>
  <si>
    <t>文新村村民1225人直接受益，其中贫困人口137户576人</t>
  </si>
  <si>
    <t>临城镇 临加线至兰堂村</t>
  </si>
  <si>
    <t>窄路面拓宽工程，里程1.366公里，四级公路设计标准，水泥混凝土路面，建设内容包括道路工程、涵洞、防护排水、平面交叉等，两侧拓宽1-1.5米</t>
  </si>
  <si>
    <t>多琏村委会村民1448人直接受益，其中贫困人口53户251人。</t>
  </si>
  <si>
    <t>调楼镇 大宝村至昌合村公路</t>
  </si>
  <si>
    <t>窄路面拓宽工程，里程1.428公里，四级公路设计标准，水泥混凝土路面，建设内容包括道路工程、涵洞、防护排水、平面交叉等，两侧拓宽1-1.5米</t>
  </si>
  <si>
    <t>拔色村委会村民1213人、龙兰村委会村民3093人直接受益，其中拔色村贫困人口121户553人、龙兰村贫困人口236户1102人</t>
  </si>
  <si>
    <t>新盈镇 头泗村至彩桥村公路</t>
  </si>
  <si>
    <t>窄路面拓宽工程，里程6.128公里，四级公路设计标准，水泥混凝土路面，建设内容包括道路工程、涵洞、防护排水、平面交叉等，两侧拓宽1-1.5米</t>
  </si>
  <si>
    <t>龙兰村委会村民3093人直接受益，其中龙兰村贫困人口236户1102人</t>
  </si>
  <si>
    <t>博厚镇 敦太村至和丰村委会公路</t>
  </si>
  <si>
    <t>窄路面拓宽工程，里程0.555公里，四级公路设计标准，水泥混凝土路面，建设内容包括道路工程、涵洞、防护排水、平面交叉等，两侧拓宽1-1.5米</t>
  </si>
  <si>
    <t>头稍村委会村民3392人直接受益，其中贫困人口259户1269人。</t>
  </si>
  <si>
    <t>博厚镇 乐豪村至和焕村公路</t>
  </si>
  <si>
    <t>窄路面拓宽工程，里程3.123公里，四级公路设计标准，水泥混凝土路面，建设内容包括道路工程、涵洞、防护排水、平面交叉等，两侧拓宽1-1.5米</t>
  </si>
  <si>
    <t>乐豪村村民2175人直接受益，其中贫困人口42户180人。</t>
  </si>
  <si>
    <t>皇桐镇 龙波墟至潭才小学公路</t>
  </si>
  <si>
    <t>窄路面拓宽工程，里程1.644公里，四级公路设计标准，水泥混凝土路面，建设内容包括道路工程、涵洞、防护排水、平面交叉等，两侧拓宽1-1.5米</t>
  </si>
  <si>
    <t>头文村委会村民1473人直接受益，其中贫困人口16户75人。</t>
  </si>
  <si>
    <t>多文镇 红华农场八队至头龙村</t>
  </si>
  <si>
    <t>窄路面拓宽工程，里程1.152公里，四级公路设计标准，水泥混凝土路面，建设内容包括道路工程、涵洞、防护排水、平面交叉等，两侧拓宽1-1.5米</t>
  </si>
  <si>
    <t>红华居15761人、头龙村委会村民886人直接受益，其中红华居贫困人口22户80人、头龙村贫困人口9户31人。</t>
  </si>
  <si>
    <t>光吉桥</t>
  </si>
  <si>
    <t>危桥改造工程，主要建设内容包括桥梁、道路、交通等工程</t>
  </si>
  <si>
    <t>光吉村村民1031人直接受益，其中贫困人口51户208人。</t>
  </si>
  <si>
    <t>交通局小计</t>
  </si>
  <si>
    <t>东英镇大前田洋改造项目</t>
  </si>
  <si>
    <t>农业农村局</t>
  </si>
  <si>
    <t>东英镇兰刘村委会</t>
  </si>
  <si>
    <t>一级田间道3条，总长2769m；二级田间道12条，总长8104m；U60型槽排水渠道总长6528m；U40型槽排水渠道总长6528m；配套建筑物238宗。改扩建面积1500亩</t>
  </si>
  <si>
    <t>改善兰刘村委会的生产条件，其中贫困人口23户101人</t>
  </si>
  <si>
    <t>农村危房改造补助资金（中央）
财政专项扶贫资金（省级）
省级分成新增建设用地土地有偿使用费</t>
  </si>
  <si>
    <t>临城镇禄道洋常年蔬菜基地项目</t>
  </si>
  <si>
    <t>临城镇禄道村</t>
  </si>
  <si>
    <t xml:space="preserve">
硬化田间道15条，总长10873m；U型槽渠道总长13056m；配套建筑物238宗。改扩建面积1500亩
</t>
  </si>
  <si>
    <t>改善禄道村委会的生产条件，其中贫困人口187户760人</t>
  </si>
  <si>
    <t>波莲镇美苏田洋改造项目</t>
  </si>
  <si>
    <t>波莲镇美珠村委会</t>
  </si>
  <si>
    <t xml:space="preserve">
硬化田间道7条，总长4462m；U型槽渠道总长6305m；配套建筑物319宗。改扩建面积2000亩。
</t>
  </si>
  <si>
    <t>改善美珠村委会的生产条件，其中贫困人口144户690人</t>
  </si>
  <si>
    <t>南宝镇道数田洋改造项目工程</t>
  </si>
  <si>
    <t>南宝镇武郎村委会</t>
  </si>
  <si>
    <t>新建塘坝1座；新建泵站4座；灌溉土渠44条，总长12721m；整修排水沟10条，总长357m；整修田间道16条，总长7044m；配套建筑物347宗。改造面积3420亩</t>
  </si>
  <si>
    <t>改善武郎村委会的生产条件，其中贫困人口110户492人</t>
  </si>
  <si>
    <t>波莲镇苏来田洋改造项目</t>
  </si>
  <si>
    <t>新建硬化田间生产路2条，总长1655m，硬化灌水渠道3条，总长767m；硬化排沟8条，总长2314m；配套建筑物175宗。改扩建面积1600亩</t>
  </si>
  <si>
    <t>波莲镇古柳田洋改造项目</t>
  </si>
  <si>
    <t>波莲镇古柳村委会</t>
  </si>
  <si>
    <t>排灌工程、田间道路工程等基础设施建设</t>
  </si>
  <si>
    <t>改善古柳村委会的生产条件，其中贫困人口346户1711人</t>
  </si>
  <si>
    <t>农业农村局小计</t>
  </si>
  <si>
    <t>贫困村提升工程</t>
  </si>
  <si>
    <t>南宝镇南宝村委会贫困村提升工程建设项目</t>
  </si>
  <si>
    <t>南宝镇南宝村委会昆殿村、美郎村、南宝墟</t>
  </si>
  <si>
    <t xml:space="preserve">
美郎村：硬化路108米（3米宽），排水沟0.94公里（30厘米深）；昆殿村：硬化路500米（3米宽），排水沟1.972公里（60厘米深）；南宝墟：硬化路800米（3米宽）。
</t>
  </si>
  <si>
    <t>改善南宝村委会597户2277人生产生活条件，其中受益贫困人口55户154人。</t>
  </si>
  <si>
    <t>南宝镇光吉村委会贫困村提升工程建设项目</t>
  </si>
  <si>
    <t>南宝镇光吉村委会一组、二组、三组、四组</t>
  </si>
  <si>
    <t xml:space="preserve">
一组：硬化路272米（3米宽），排水沟1.18公里（60厘米深）；二组：硬化路710米（3米宽），排水沟1.5公里（60厘米深）；三组：硬化路400米（3米宽），排水沟0.874公里（60厘米深）；四组：硬化路125米（3米宽），排水沟1.95公里（60厘米深）。
</t>
  </si>
  <si>
    <t>改善光吉村委会220户1031人生产生活条件，其中受益贫困人口68户253人</t>
  </si>
  <si>
    <t>南宝镇博廉村委会贫困村提升工程建设项目</t>
  </si>
  <si>
    <t>南宝镇博廉村委会文仕老村、文仕新村、博廉村</t>
  </si>
  <si>
    <t xml:space="preserve">
文仕老村：排水沟0.562公里（30厘米深），排水沟4.5公里（40厘米深）；文仕新村：硬化路70米（3米宽），排水沟0.14公里（30厘米深），排水沟2公里（40厘米深）；博廉村：硬化路231米（3米宽），排水沟0.86公里（30厘米深）。
</t>
  </si>
  <si>
    <t>改善博廉村委会396户1724人生产生活条件，其中受益贫困人口84户340人</t>
  </si>
  <si>
    <t>南宝镇武郎村委会贫困村提升工程建设项目</t>
  </si>
  <si>
    <t>南宝镇武郎村委会依义村、上坎村、加来村、松明村、武郎村</t>
  </si>
  <si>
    <t xml:space="preserve">
上坎村：硬化路640米（3米宽），排水沟3公里（30厘米深）；武郎村：硬化路818米（3米宽），排水沟3.2公里（30厘米深）；依义村：硬化路500米（3米宽），排水沟0.925公里（30厘米深）；松明村：硬化路116米（3米宽），排水沟1.87公里（30厘米深）；加来村：硬化路434米（3米宽），排水沟2.065公里（30厘米深）。
</t>
  </si>
  <si>
    <t>改善武郎村委会588户2166人生产生活条件，其中受益贫困人口110户492人</t>
  </si>
  <si>
    <t>和舍镇布佛村委会贫困村提升工程建设项目</t>
  </si>
  <si>
    <t>布佛村委会和可村</t>
  </si>
  <si>
    <t>和可村道路硬化2.8公里</t>
  </si>
  <si>
    <t xml:space="preserve">
改善和可村77户335人生产生活条件，其中受益贫困人口12户60人
</t>
  </si>
  <si>
    <t>和舍镇铺仔村委会贫困村提升工程建设项目</t>
  </si>
  <si>
    <t>铺仔村委会跃锦村、丛潭村、和珍村</t>
  </si>
  <si>
    <t>跃锦村：一座涵洞、排水沟0.24公里、道路硬化1公里；丛潭村：道路硬化0.6公里；和珍村道路硬化0.6公里</t>
  </si>
  <si>
    <t xml:space="preserve">
改善跃锦村、丛潭村、和珍村251户1045人生产生活条件，其中受益贫困人口127户592人。
</t>
  </si>
  <si>
    <t>和舍镇罗爷村委会贫困村提升工程建设项目</t>
  </si>
  <si>
    <t>罗爷村委会美巢上村</t>
  </si>
  <si>
    <t>美巢上村道路硬化3公里</t>
  </si>
  <si>
    <t xml:space="preserve">
改善罗爷村委会413户1636人生产生活条件，其中受益贫困人口110户473人
</t>
  </si>
  <si>
    <t>和舍镇抱堂村委会贫困村提升工程建设项目</t>
  </si>
  <si>
    <t>抱堂村委会多子上村、南朝村、抱堂村</t>
  </si>
  <si>
    <t>多子上村、南朝村、抱堂村道路硬化各1公里</t>
  </si>
  <si>
    <t xml:space="preserve">
改善抱堂村委会551户2282人生产生活条件，其中受益贫困人口23户105人。
</t>
  </si>
  <si>
    <t>皇桐镇富雄村委会贫困村提升工程建设项目</t>
  </si>
  <si>
    <t>皇桐镇富雄村委会头松村</t>
  </si>
  <si>
    <t>头松村村内道路硬化2公里，宽3米。</t>
  </si>
  <si>
    <t xml:space="preserve">
改善富雄村委会290户1321人的人居环境，其中受益贫困人口为75户338人。
</t>
  </si>
  <si>
    <t>皇桐镇美香村委会贫困村提升工程建设项目</t>
  </si>
  <si>
    <t>皇桐镇美香村委会、美香、密仓、美吉</t>
  </si>
  <si>
    <t>1.5公里道路硬化，宽3米，3公里巷道排水沟</t>
  </si>
  <si>
    <t xml:space="preserve">
改善美香村委会251户1051人的人居环境，其中受益贫困人口为20户74人
</t>
  </si>
  <si>
    <t>皇桐镇头文村委会贫困村提升工程建设项目</t>
  </si>
  <si>
    <t>皇桐镇头文村委会和道村、潭才村、头文村</t>
  </si>
  <si>
    <t xml:space="preserve">
和道村0.5公里村道硬化，宽3米。潭才村0.5公里村道硬化，宽3米。头文村委会5公里巷道排水沟。
</t>
  </si>
  <si>
    <t xml:space="preserve">
改善头文村委会356户1473人的人居环境，其中受益贫困人口为16户75人。
</t>
  </si>
  <si>
    <t>皇桐镇中林村委会贫困村提升工程建设项目</t>
  </si>
  <si>
    <t>皇桐镇中林村委会美珠村、中林村、官田村</t>
  </si>
  <si>
    <t xml:space="preserve">
美珠村、建设排水沟1公里道路硬化1.5公里、中林村道路硬化及排水沟1公里，官田村道路硬化3公里。
</t>
  </si>
  <si>
    <t xml:space="preserve">
改善中林村委会327户1344人的人居环境，其中受益贫困人口为43户197人。
</t>
  </si>
  <si>
    <t>皇桐镇群城村委会贫困村提升工程建设项目</t>
  </si>
  <si>
    <t>皇桐镇群城村委会群城村、群新村、美里村</t>
  </si>
  <si>
    <t xml:space="preserve">
美里、群新、群城道路硬化3.5公里，美里村、群新村水沟0.4公里，美里村排水沟0.2公里，群城村排水沟0.2公里，美里村、群新村排洪涵各一座。
</t>
  </si>
  <si>
    <t xml:space="preserve">
改善群城村委会185户668人的人居环境，其中受益贫困人口为4户16人。
</t>
  </si>
  <si>
    <t>新盈镇仓米村委会贫困村提升工程建设项目</t>
  </si>
  <si>
    <t>仓米村委会仓米村</t>
  </si>
  <si>
    <t xml:space="preserve">
万和村：3.5米×1500米的道路硬化。洋所村：硬化路1780米×3米，193米×2.5米,608米×2米，2381米×2的村内道路排水沟。美罗村：1、3.5米×620米的道路硬化；2、620米×2排水沟。山龙村、新红村：2500米的村内道路排水工程。龙青村：1、3.5米×860米的道路硬化2、3200米的村内道路排水
</t>
  </si>
  <si>
    <t>改善仓米村委会354户1310人的人居环境，其中受益贫困户2户8人</t>
  </si>
  <si>
    <t>新盈镇和贵村委会贫困村提升工程建设项目</t>
  </si>
  <si>
    <t>和贵村委会文川村、乐春村</t>
  </si>
  <si>
    <t xml:space="preserve">
文川村:1、文川村内排污水沟2000米；2、道路硬化600米×5米。乐春村：1、村内排污水沟3958米，2、涵洞2个，每个15米长，共30米。
</t>
  </si>
  <si>
    <t>改善和贵村委会282户1108人的人居环境，其中贫困17户80人</t>
  </si>
  <si>
    <t>新盈镇龙兰村委会贫困村提升工程建设项目</t>
  </si>
  <si>
    <t>龙兰村委会龙兰村、昌合村、乌岳村、抱东村、潭皇村</t>
  </si>
  <si>
    <t xml:space="preserve">
龙兰村委会村：龙兰村路网1000米×3.5米、排水沟2.2公里；昌合村路网1000米×3.5米、排水沟1.8公里；乌岳村排水沟700米×2；抱东村排水沟1700米×2；潭皇村路网740米×4米,60米×6米,排水沟230米×2
</t>
  </si>
  <si>
    <t>改善龙兰村委会690户3093人人居环境，其中贫困户236户1102人</t>
  </si>
  <si>
    <t>多文镇博郎村委会贫困村提升工程建设项目</t>
  </si>
  <si>
    <t>博郎村委会博郎村</t>
  </si>
  <si>
    <t xml:space="preserve">
博郎村道路硬化项目2公里、水利硬化2公里。
</t>
  </si>
  <si>
    <t>改善303户1420人的人居环境和生产条件，其中贫困人口107户513人。</t>
  </si>
  <si>
    <t>多文镇美山村委会贫困村提升工程建设项目</t>
  </si>
  <si>
    <t>美山村委会文明村、武大村</t>
  </si>
  <si>
    <t>文明村硬化道路项目3公里，武大村排水沟项目2.4公里。</t>
  </si>
  <si>
    <t>改善113户648人的人居环境，其中贫困人口90户399人。</t>
  </si>
  <si>
    <t>多文镇头龙村委会贫困村提升工程建设项目</t>
  </si>
  <si>
    <t>头龙村委会</t>
  </si>
  <si>
    <t>排水沟项目10000平方米</t>
  </si>
  <si>
    <t>改善168户886人的人居环境，其中贫困人口9户31人。</t>
  </si>
  <si>
    <t>多文镇东江村委会贫困村提升工程建设项目</t>
  </si>
  <si>
    <t>东江村委会好伦村、东江村、南二村、头南村、汉兴村</t>
  </si>
  <si>
    <t xml:space="preserve">
好伦村建设排水沟0.2公里，道路硬化0.5公里；东江村硬化乡村路1.2公里；南二村建设排水沟1公里；头南村硬化环村路0.983公里；汉兴村道路硬化项目0.8公里
</t>
  </si>
  <si>
    <t>改善644户2137人的人居环境，其中贫困人口29户118人。</t>
  </si>
  <si>
    <t>调楼镇东里村委会贫困村提升工程建设项目</t>
  </si>
  <si>
    <t>调楼镇东里村委会东里村、前南村、洋林下村、
洋林上村、和招下村、和招上村、美略村</t>
  </si>
  <si>
    <t xml:space="preserve">
东里村排水沟长971米
前南村道路硬化长581米，宽3.5米,，2034平方米；排水沟长150米。和招下村道路硬化长55米，宽,2.5米，137.5平方米；排水沟长30米。小型休闲区360平方米
和招上村道路硬化长567米，宽3米，1701平方米；排水沟长240米。挡土墙120米，小型休闲区304平方米。洋林下村道路硬化长130米，宽3.5米，455平方米；排水沟长40米。洋林上村道路硬化长100米，宽3米，300平方米。美略村道路硬化长200米，宽3米，600平方米。
</t>
  </si>
  <si>
    <t>改善643户2754人的人居环境，其中贫困人口53户228人</t>
  </si>
  <si>
    <t>东英镇居留村委会贫困村提升工程建设项目</t>
  </si>
  <si>
    <t>居留村委会禾登村</t>
  </si>
  <si>
    <t>禾登村排水沟建设1公里</t>
  </si>
  <si>
    <t>改善540户2650人的人居环境，其中贫困人口59户264人</t>
  </si>
  <si>
    <t>东英镇兰刘村委会贫困村提升工程建设项目</t>
  </si>
  <si>
    <t>兰刘村委会兰刘村、罗堂村、扶堤村</t>
  </si>
  <si>
    <t>兰刘村1.3公里、罗堂村1公里、扶提东0.7公里</t>
  </si>
  <si>
    <t>改善253户1071人的人居环境，其中贫困人口23户102人</t>
  </si>
  <si>
    <t>东英镇和新村委会贫困村提升工程建设项目</t>
  </si>
  <si>
    <t>和新村委会和新村、龙新村</t>
  </si>
  <si>
    <t>和新村、龙新村道路硬化1.5公里，排水沟建设2公里</t>
  </si>
  <si>
    <t>改善1008户4251人的人居环境，其中贫困人口170户842人</t>
  </si>
  <si>
    <t>东英镇高秀村委会贫困村提升工程建设项目</t>
  </si>
  <si>
    <t>东英镇高秀村委会钦山村、昆北村</t>
  </si>
  <si>
    <t xml:space="preserve">
高秀村委会钦山村、昆北村道路硬化1.1公里；灵山文祖村至高秀昆北村道路1.418公里
</t>
  </si>
  <si>
    <t>改善256户1069人的人居环境，其中贫困人口57户250人</t>
  </si>
  <si>
    <t>东英镇美鳌村委会贫困村提升工程建设项目</t>
  </si>
  <si>
    <t>美鳌村委会凤潭村</t>
  </si>
  <si>
    <t>凤潭村排水沟建设1公里</t>
  </si>
  <si>
    <t>改善808户2927人的人居环境，其中贫困人口217户964人</t>
  </si>
  <si>
    <t>波莲镇带昆村委会贫困村提升工程建设项目</t>
  </si>
  <si>
    <t>波莲镇带昆村委会带芴村、头谭村</t>
  </si>
  <si>
    <t xml:space="preserve">
带芴村道路硬化1.3公里，村内排水沟1.4公里；头谭村道路硬化0.8公里。
</t>
  </si>
  <si>
    <t>改善324户1351人的人居环境，其中贫困人口194户859人</t>
  </si>
  <si>
    <t>波莲镇古柏村委会贫困村提升工程建设项目</t>
  </si>
  <si>
    <t>波莲镇古柏村委会三个经济社</t>
  </si>
  <si>
    <t>古柏村委会排水沟3.5公里</t>
  </si>
  <si>
    <t>改善231户1200人的人居环境，其中贫困人口143户622人</t>
  </si>
  <si>
    <t>波莲镇太坡村委会贫困村提升工程建设项目</t>
  </si>
  <si>
    <t>波莲镇太坡村委会恩惠村、武庵村、多瑞村</t>
  </si>
  <si>
    <t xml:space="preserve">
恩惠村道路硬化0.6公里，村路排水沟1.5公里；武庵村村路排水沟1.5公里；多瑞村村路排水沟1公里。
</t>
  </si>
  <si>
    <t>改善609户1471人的人居环境，其中贫困人口162户791人</t>
  </si>
  <si>
    <t>波莲镇古柳村委会贫困村提升工程建设项目</t>
  </si>
  <si>
    <t>波莲古柳村委会仓盈村、美来村、鲁臣村、兰社村、和盛村、古柳村</t>
  </si>
  <si>
    <t xml:space="preserve">
仓盈村场地硬化0.4公里，2400平方米；美来村道路硬化0.2公里800平方米，挡土墙0.6公里；鲁臣村挡土墙0.4公里，场地硬化0.5公里1000平方米；兰社村挡土墙0.5公里，场地硬化0.5公里4000平方米；和盛村场地硬化1000平方米；古柳村挡土墙0.7公里，硬化1.7公里，7200平方米，灯光篮球护栏墙0.7公里。
</t>
  </si>
  <si>
    <t>改善1098户4332人的人居环境，其中贫困人口457户2251人</t>
  </si>
  <si>
    <t>博厚镇道灶村委会贫困村提升工程建设项目</t>
  </si>
  <si>
    <t>博厚镇道灶村委会策旺村、敦门村</t>
  </si>
  <si>
    <t>会策旺村、敦门村建设护坡0.2公里、排水沟4公里</t>
  </si>
  <si>
    <t>263户1128人受益，其中贫困人口22户102人。</t>
  </si>
  <si>
    <t>博厚镇新贤村委会贫困村提升工程建设项目</t>
  </si>
  <si>
    <t>博厚镇新贤村委会新贤村、美仍村、祥龙村</t>
  </si>
  <si>
    <t xml:space="preserve">
新贤村、美仍村、祥龙村休闲场地（景点）10300平方米；祥龙村挡土墙0.18公里；新贤村、美仍村、祥龙村建设排水沟2.82公里；新贤村、美仍村、祥龙村硬化道路1.8公里，宽3.5米。
</t>
  </si>
  <si>
    <t>298户1514人受益，其中贫困人口91户398人。</t>
  </si>
  <si>
    <t>博厚镇大雅村委会贫困村提升工程建设项目</t>
  </si>
  <si>
    <t>博厚镇大雅村委会大雅村、大老村、和占村、拥武村、汉罗村、美览村</t>
  </si>
  <si>
    <t xml:space="preserve">
大雅村、大老村、和占村、拥武村、汉罗村、美览村建设排水排污沟6公里；和占村、大雅村道路硬化2公里，宽3.5。
</t>
  </si>
  <si>
    <t>614户2390人受益，其中贫困人口98户468人。</t>
  </si>
  <si>
    <t>博厚镇加六村委会贫困村提升工程建设项目</t>
  </si>
  <si>
    <t>博厚镇加六村委会加六村、美略村、得才村、道德新村</t>
  </si>
  <si>
    <t xml:space="preserve">
村内硬化路1.5公里（得才村300米，加六村800米，道德新村400米），宽3.5米；加六村建设休闲区；美略村建设村内排水沟盖板0.4公里。
</t>
  </si>
  <si>
    <t>304户1269人受益，其中贫困人口82户360人。</t>
  </si>
  <si>
    <t>博厚镇博西村委会贫困村提升工程建设项目</t>
  </si>
  <si>
    <t>博厚镇博西村委会武教村、端用村、龙架村、泗南村、泗北村</t>
  </si>
  <si>
    <t xml:space="preserve">
武教村、端用村、龙架村、泗南村、泗北村村内排水沟建设16公里及硬化路2公里。
</t>
  </si>
  <si>
    <t>588户2515人受益，其中贫困人口67户257人。</t>
  </si>
  <si>
    <t>三</t>
  </si>
  <si>
    <t>住房保障项目</t>
  </si>
  <si>
    <t>和舍镇贫困户危房改造项目</t>
  </si>
  <si>
    <t>C级危房10户，D级危房103户</t>
  </si>
  <si>
    <t>4月5日前，100%动工，资金支出70%以上</t>
  </si>
  <si>
    <t>113户贫困户住房安全有保障</t>
  </si>
  <si>
    <t>皇桐镇贫困户危房改造项目</t>
  </si>
  <si>
    <t>C级危房13户，D级危房103户</t>
  </si>
  <si>
    <t>116户贫困户住房安全有保障</t>
  </si>
  <si>
    <t>多文镇贫困户危房改造项目</t>
  </si>
  <si>
    <t>C级危房11户，D级危房80户</t>
  </si>
  <si>
    <t>91户贫困户住房安全有保障</t>
  </si>
  <si>
    <t>博厚镇贫困户危房改造项目</t>
  </si>
  <si>
    <t>C级危房7户，D级危房111户</t>
  </si>
  <si>
    <t>118户贫困户住房安全有保障</t>
  </si>
  <si>
    <t>波莲镇贫困户危房改造项目</t>
  </si>
  <si>
    <t>贫困户C级41户，D级220户</t>
  </si>
  <si>
    <t>261户贫困户住房安全有保障</t>
  </si>
  <si>
    <t>东英镇贫困户危房改造项目</t>
  </si>
  <si>
    <t>C级危房9户，D级危房44户</t>
  </si>
  <si>
    <t>53户贫困户住房安全有保障</t>
  </si>
  <si>
    <t>调楼镇贫困户危房改造项目</t>
  </si>
  <si>
    <t>C级危房12户，D级危房48户</t>
  </si>
  <si>
    <t>60户贫困户住房安全有保障</t>
  </si>
  <si>
    <t>南宝镇贫困户危房改造项目</t>
  </si>
  <si>
    <t>C级危房6户，D级危房98户</t>
  </si>
  <si>
    <t>104户贫困户住房安全有保障</t>
  </si>
  <si>
    <t>临城镇贫困户危房改造项目</t>
  </si>
  <si>
    <t>C级危房33户，D级危房190户</t>
  </si>
  <si>
    <t>223户贫困户住房安全有保障</t>
  </si>
  <si>
    <t>四</t>
  </si>
  <si>
    <t>雨露计划项目</t>
  </si>
  <si>
    <t>雨露计划</t>
  </si>
  <si>
    <t>全县</t>
  </si>
  <si>
    <t>全县建档立卡贫困户全日制中、高职在校生1379名申报雨露计划补贴</t>
  </si>
  <si>
    <t xml:space="preserve">
春季3月底开始申请于6月底前发放到位；秋季10月初开始申请于12月底发放到位
</t>
  </si>
  <si>
    <t>贫困学生1379名教育有保障</t>
  </si>
  <si>
    <t>五</t>
  </si>
  <si>
    <t>金融扶贫项目</t>
  </si>
  <si>
    <t>扶贫小额贷款贴息</t>
  </si>
  <si>
    <t>金融办</t>
  </si>
  <si>
    <t>全县7324户贫困户享受小额贷款贴息</t>
  </si>
  <si>
    <t>预计10月份完成</t>
  </si>
  <si>
    <t xml:space="preserve">
通过给7324户贫困户贴息帮助其发展生产，激发内生动力发展生产实现脱贫致富。
</t>
  </si>
  <si>
    <t>金融办小计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</si>
</sst>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_ "/>
    <numFmt numFmtId="178" formatCode="#,##0.00_ "/>
    <numFmt numFmtId="179" formatCode="0.00_ "/>
    <numFmt numFmtId="180" formatCode="0.00_);[Red]\(0.00\)"/>
    <numFmt numFmtId="181" formatCode="0_);[Red]\(0\)"/>
  </numFmts>
  <fonts count="70">
    <font>
      <sz val="11"/>
      <color theme="1"/>
      <name val="Calibri"/>
      <family val="0"/>
    </font>
    <font>
      <sz val="11"/>
      <name val="宋体"/>
      <family val="0"/>
    </font>
    <font>
      <sz val="12"/>
      <color indexed="8"/>
      <name val="宋体"/>
      <family val="0"/>
    </font>
    <font>
      <b/>
      <sz val="11"/>
      <name val="方正美黑简体"/>
      <family val="4"/>
    </font>
    <font>
      <sz val="11"/>
      <color indexed="8"/>
      <name val="方正美黑简体"/>
      <family val="4"/>
    </font>
    <font>
      <sz val="11"/>
      <color indexed="8"/>
      <name val="楷体"/>
      <family val="3"/>
    </font>
    <font>
      <b/>
      <sz val="11"/>
      <color indexed="8"/>
      <name val="宋体"/>
      <family val="0"/>
    </font>
    <font>
      <sz val="12"/>
      <color indexed="8"/>
      <name val="楷体"/>
      <family val="3"/>
    </font>
    <font>
      <sz val="10"/>
      <color indexed="8"/>
      <name val="方正美黑简体"/>
      <family val="4"/>
    </font>
    <font>
      <sz val="10"/>
      <color indexed="8"/>
      <name val="宋体"/>
      <family val="0"/>
    </font>
    <font>
      <sz val="10"/>
      <name val="宋体"/>
      <family val="0"/>
    </font>
    <font>
      <b/>
      <sz val="10"/>
      <color indexed="8"/>
      <name val="宋体"/>
      <family val="0"/>
    </font>
    <font>
      <sz val="18"/>
      <name val="方正小标宋简体"/>
      <family val="0"/>
    </font>
    <font>
      <sz val="10"/>
      <name val="方正小标宋简体"/>
      <family val="0"/>
    </font>
    <font>
      <sz val="12"/>
      <name val="宋体"/>
      <family val="0"/>
    </font>
    <font>
      <sz val="11"/>
      <name val="黑体"/>
      <family val="3"/>
    </font>
    <font>
      <sz val="11"/>
      <name val="方正美黑简体"/>
      <family val="4"/>
    </font>
    <font>
      <sz val="11"/>
      <name val="楷体"/>
      <family val="3"/>
    </font>
    <font>
      <b/>
      <sz val="11"/>
      <name val="宋体"/>
      <family val="0"/>
    </font>
    <font>
      <sz val="11"/>
      <name val="仿宋_GB2312"/>
      <family val="3"/>
    </font>
    <font>
      <sz val="11"/>
      <color indexed="8"/>
      <name val="宋体"/>
      <family val="0"/>
    </font>
    <font>
      <sz val="11"/>
      <color indexed="9"/>
      <name val="宋体"/>
      <family val="0"/>
    </font>
    <font>
      <sz val="11"/>
      <color indexed="53"/>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方正美黑简体"/>
      <family val="4"/>
    </font>
    <font>
      <sz val="11"/>
      <color theme="1"/>
      <name val="楷体"/>
      <family val="3"/>
    </font>
    <font>
      <sz val="12"/>
      <color theme="1"/>
      <name val="楷体"/>
      <family val="3"/>
    </font>
    <font>
      <sz val="10"/>
      <color theme="1"/>
      <name val="方正美黑简体"/>
      <family val="4"/>
    </font>
    <font>
      <sz val="10"/>
      <color theme="1"/>
      <name val="Calibri"/>
      <family val="0"/>
    </font>
    <font>
      <sz val="10"/>
      <name val="Calibri"/>
      <family val="0"/>
    </font>
    <font>
      <b/>
      <sz val="10"/>
      <color theme="1"/>
      <name val="Calibri"/>
      <family val="0"/>
    </font>
    <font>
      <sz val="11"/>
      <name val="Calibri"/>
      <family val="0"/>
    </font>
    <font>
      <b/>
      <sz val="11"/>
      <name val="Calibri"/>
      <family val="0"/>
    </font>
    <font>
      <sz val="11"/>
      <color rgb="FF000000"/>
      <name val="Calibri"/>
      <family val="0"/>
    </font>
    <font>
      <b/>
      <sz val="11"/>
      <color rgb="FF000000"/>
      <name val="Calibri"/>
      <family val="0"/>
    </font>
    <font>
      <b/>
      <sz val="8"/>
      <name val="Calibr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indexed="8"/>
      </right>
      <top/>
      <bottom style="thin">
        <color indexed="8"/>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right style="thin"/>
      <top/>
      <bottom/>
    </border>
    <border>
      <left style="thin"/>
      <right/>
      <top/>
      <bottom style="thin"/>
    </border>
    <border>
      <left style="thin">
        <color rgb="FF000000"/>
      </left>
      <right style="thin">
        <color rgb="FF000000"/>
      </right>
      <top style="thin">
        <color rgb="FF000000"/>
      </top>
      <bottom style="thin">
        <color rgb="FF000000"/>
      </bottom>
    </border>
    <border>
      <left/>
      <right/>
      <top/>
      <bottom style="thin">
        <color indexed="8"/>
      </bottom>
    </border>
    <border>
      <left/>
      <right/>
      <top/>
      <bottom style="thin"/>
    </border>
    <border>
      <left style="thin"/>
      <right/>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4" fillId="0" borderId="0">
      <alignment vertical="center"/>
      <protection/>
    </xf>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14" fillId="0" borderId="0">
      <alignment vertical="center"/>
      <protection/>
    </xf>
    <xf numFmtId="0" fontId="14" fillId="0" borderId="0">
      <alignment vertical="center"/>
      <protection/>
    </xf>
    <xf numFmtId="0" fontId="0" fillId="0" borderId="0">
      <alignment vertical="center"/>
      <protection/>
    </xf>
  </cellStyleXfs>
  <cellXfs count="259">
    <xf numFmtId="0" fontId="0" fillId="0" borderId="0" xfId="0" applyFont="1" applyAlignment="1">
      <alignment vertical="center"/>
    </xf>
    <xf numFmtId="0" fontId="57"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54" fillId="0" borderId="0" xfId="0" applyFont="1" applyFill="1" applyAlignment="1">
      <alignment vertical="center"/>
    </xf>
    <xf numFmtId="0" fontId="60" fillId="0" borderId="0" xfId="0" applyFont="1" applyFill="1" applyAlignment="1">
      <alignment vertical="center"/>
    </xf>
    <xf numFmtId="0" fontId="54" fillId="0" borderId="0" xfId="0" applyFont="1" applyFill="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0" fontId="63" fillId="0" borderId="0" xfId="0" applyFont="1" applyFill="1" applyAlignment="1">
      <alignment vertical="center"/>
    </xf>
    <xf numFmtId="0" fontId="64"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54" fillId="0" borderId="0" xfId="0" applyFont="1" applyAlignment="1">
      <alignment vertical="center"/>
    </xf>
    <xf numFmtId="0" fontId="58" fillId="0" borderId="0" xfId="0" applyFont="1" applyAlignment="1">
      <alignment vertical="center"/>
    </xf>
    <xf numFmtId="0" fontId="58" fillId="0" borderId="0" xfId="0" applyFont="1" applyFill="1" applyAlignment="1">
      <alignment vertical="center"/>
    </xf>
    <xf numFmtId="0" fontId="54" fillId="0" borderId="0" xfId="0" applyFont="1" applyFill="1" applyAlignment="1">
      <alignment horizontal="center" vertical="center"/>
    </xf>
    <xf numFmtId="0" fontId="65" fillId="0" borderId="0" xfId="0" applyFont="1" applyFill="1" applyAlignment="1">
      <alignment horizontal="center" vertical="center"/>
    </xf>
    <xf numFmtId="0" fontId="0" fillId="0" borderId="0" xfId="0" applyFill="1" applyAlignment="1">
      <alignment horizontal="center" vertical="center"/>
    </xf>
    <xf numFmtId="176" fontId="62" fillId="0" borderId="0" xfId="0" applyNumberFormat="1" applyFont="1" applyFill="1" applyAlignment="1">
      <alignment horizontal="left" vertical="center" wrapText="1"/>
    </xf>
    <xf numFmtId="176" fontId="0" fillId="0" borderId="0" xfId="0" applyNumberFormat="1" applyFill="1" applyAlignment="1">
      <alignment vertical="center"/>
    </xf>
    <xf numFmtId="0" fontId="0" fillId="0" borderId="0" xfId="0" applyFill="1" applyAlignment="1">
      <alignment horizontal="left" vertical="center"/>
    </xf>
    <xf numFmtId="0" fontId="0" fillId="0" borderId="0" xfId="0" applyFont="1" applyFill="1" applyAlignment="1">
      <alignment horizontal="center" vertical="center" wrapText="1"/>
    </xf>
    <xf numFmtId="0" fontId="62" fillId="0" borderId="0" xfId="0" applyFont="1" applyFill="1" applyAlignment="1">
      <alignment horizontal="right" vertical="center" wrapText="1"/>
    </xf>
    <xf numFmtId="0" fontId="0"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right" vertical="center" wrapText="1"/>
    </xf>
    <xf numFmtId="0" fontId="14" fillId="0" borderId="0" xfId="0" applyFont="1" applyFill="1" applyAlignment="1">
      <alignment horizontal="center" vertical="center"/>
    </xf>
    <xf numFmtId="0" fontId="10" fillId="0" borderId="0" xfId="0" applyFont="1" applyFill="1" applyAlignment="1">
      <alignment horizontal="right" vertical="center" wrapText="1"/>
    </xf>
    <xf numFmtId="0" fontId="15"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176" fontId="15" fillId="0" borderId="9"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9" xfId="0" applyFont="1" applyFill="1" applyBorder="1" applyAlignment="1">
      <alignment horizontal="center" vertical="center" wrapText="1"/>
    </xf>
    <xf numFmtId="176" fontId="16" fillId="0" borderId="9" xfId="0" applyNumberFormat="1" applyFont="1" applyFill="1" applyBorder="1" applyAlignment="1">
      <alignment horizontal="left" vertical="center"/>
    </xf>
    <xf numFmtId="0" fontId="16" fillId="0" borderId="9" xfId="0" applyFont="1" applyFill="1" applyBorder="1" applyAlignment="1">
      <alignment horizontal="left" vertical="center"/>
    </xf>
    <xf numFmtId="0" fontId="16" fillId="0" borderId="9" xfId="0" applyFont="1" applyFill="1" applyBorder="1" applyAlignment="1">
      <alignment horizontal="left" vertical="center" wrapText="1"/>
    </xf>
    <xf numFmtId="176" fontId="16" fillId="0" borderId="9" xfId="0" applyNumberFormat="1" applyFont="1" applyFill="1" applyBorder="1" applyAlignment="1">
      <alignment horizontal="right" vertical="center"/>
    </xf>
    <xf numFmtId="0" fontId="16" fillId="0" borderId="9" xfId="0" applyFont="1" applyFill="1" applyBorder="1" applyAlignment="1">
      <alignment horizontal="center" vertical="center"/>
    </xf>
    <xf numFmtId="0" fontId="16" fillId="0" borderId="9" xfId="0" applyFont="1" applyFill="1" applyBorder="1" applyAlignment="1">
      <alignment horizontal="center" vertical="center" wrapText="1"/>
    </xf>
    <xf numFmtId="176" fontId="16" fillId="0" borderId="9" xfId="0" applyNumberFormat="1" applyFont="1" applyFill="1" applyBorder="1" applyAlignment="1">
      <alignment horizontal="left" vertical="center" wrapText="1"/>
    </xf>
    <xf numFmtId="0" fontId="16" fillId="0" borderId="9" xfId="0" applyFont="1" applyFill="1" applyBorder="1" applyAlignment="1">
      <alignment horizontal="left" vertical="center"/>
    </xf>
    <xf numFmtId="0" fontId="16" fillId="0" borderId="9" xfId="0" applyFont="1" applyFill="1" applyBorder="1" applyAlignment="1">
      <alignment horizontal="left" vertical="center" wrapText="1"/>
    </xf>
    <xf numFmtId="176" fontId="58" fillId="0" borderId="9" xfId="0" applyNumberFormat="1" applyFont="1" applyFill="1" applyBorder="1" applyAlignment="1">
      <alignment horizontal="right" vertical="center"/>
    </xf>
    <xf numFmtId="0" fontId="17"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center" vertical="center" wrapText="1"/>
    </xf>
    <xf numFmtId="176" fontId="17" fillId="0" borderId="9" xfId="0" applyNumberFormat="1" applyFont="1" applyFill="1" applyBorder="1" applyAlignment="1">
      <alignment horizontal="left" vertical="center" wrapText="1"/>
    </xf>
    <xf numFmtId="0" fontId="17" fillId="0" borderId="9" xfId="0" applyFont="1" applyFill="1" applyBorder="1" applyAlignment="1">
      <alignment horizontal="left" vertical="center"/>
    </xf>
    <xf numFmtId="0" fontId="17" fillId="0" borderId="9" xfId="0" applyFont="1" applyFill="1" applyBorder="1" applyAlignment="1">
      <alignment horizontal="left" vertical="center" wrapText="1"/>
    </xf>
    <xf numFmtId="176" fontId="17" fillId="0" borderId="9" xfId="0" applyNumberFormat="1" applyFont="1" applyFill="1" applyBorder="1" applyAlignment="1">
      <alignment horizontal="right" vertical="center"/>
    </xf>
    <xf numFmtId="0" fontId="65" fillId="0" borderId="9" xfId="0" applyNumberFormat="1" applyFont="1" applyFill="1" applyBorder="1" applyAlignment="1">
      <alignment horizontal="center"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176" fontId="65" fillId="0" borderId="9" xfId="0" applyNumberFormat="1" applyFont="1" applyFill="1" applyBorder="1" applyAlignment="1">
      <alignment horizontal="left" vertical="center" wrapText="1"/>
    </xf>
    <xf numFmtId="0" fontId="65" fillId="0" borderId="9" xfId="0" applyFont="1" applyFill="1" applyBorder="1" applyAlignment="1">
      <alignment horizontal="left" vertical="center" wrapText="1"/>
    </xf>
    <xf numFmtId="176" fontId="65" fillId="0" borderId="9" xfId="0" applyNumberFormat="1" applyFont="1" applyFill="1" applyBorder="1" applyAlignment="1">
      <alignment horizontal="right" vertical="center"/>
    </xf>
    <xf numFmtId="0" fontId="66"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9" xfId="0" applyFont="1" applyFill="1" applyBorder="1" applyAlignment="1">
      <alignment horizontal="center" vertical="center" wrapText="1"/>
    </xf>
    <xf numFmtId="176" fontId="66" fillId="0" borderId="9" xfId="0" applyNumberFormat="1" applyFont="1" applyFill="1" applyBorder="1" applyAlignment="1">
      <alignment horizontal="left" vertical="center"/>
    </xf>
    <xf numFmtId="0" fontId="66" fillId="0" borderId="9" xfId="0" applyFont="1" applyFill="1" applyBorder="1" applyAlignment="1">
      <alignment horizontal="left" vertical="center"/>
    </xf>
    <xf numFmtId="0" fontId="66" fillId="0" borderId="9" xfId="0" applyFont="1" applyFill="1" applyBorder="1" applyAlignment="1">
      <alignment horizontal="left" vertical="center" wrapText="1"/>
    </xf>
    <xf numFmtId="176" fontId="66" fillId="0" borderId="9" xfId="0" applyNumberFormat="1" applyFont="1" applyFill="1" applyBorder="1" applyAlignment="1">
      <alignment horizontal="right" vertical="center"/>
    </xf>
    <xf numFmtId="0" fontId="65" fillId="0" borderId="9" xfId="0" applyFont="1" applyFill="1" applyBorder="1" applyAlignment="1">
      <alignment horizontal="center" vertical="center" wrapText="1"/>
    </xf>
    <xf numFmtId="0" fontId="65" fillId="0" borderId="10" xfId="0" applyNumberFormat="1" applyFont="1" applyFill="1" applyBorder="1" applyAlignment="1">
      <alignment horizontal="left" vertical="center" wrapText="1"/>
    </xf>
    <xf numFmtId="0" fontId="65" fillId="0" borderId="10" xfId="0" applyFont="1" applyFill="1" applyBorder="1" applyAlignment="1">
      <alignment horizontal="center" vertical="center" wrapText="1"/>
    </xf>
    <xf numFmtId="0" fontId="66" fillId="0" borderId="9" xfId="0" applyNumberFormat="1" applyFont="1" applyFill="1" applyBorder="1" applyAlignment="1">
      <alignment horizontal="left" vertical="center" wrapText="1"/>
    </xf>
    <xf numFmtId="176" fontId="0" fillId="0" borderId="11" xfId="0" applyNumberFormat="1" applyFont="1" applyFill="1" applyBorder="1" applyAlignment="1">
      <alignment horizontal="right" vertical="center"/>
    </xf>
    <xf numFmtId="0" fontId="59"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176" fontId="59" fillId="0" borderId="9" xfId="0" applyNumberFormat="1" applyFont="1" applyFill="1" applyBorder="1" applyAlignment="1">
      <alignment horizontal="left" vertical="center"/>
    </xf>
    <xf numFmtId="0" fontId="59" fillId="0" borderId="9" xfId="0" applyFont="1" applyFill="1" applyBorder="1" applyAlignment="1">
      <alignment horizontal="left" vertical="center"/>
    </xf>
    <xf numFmtId="0" fontId="59" fillId="0" borderId="9" xfId="0" applyFont="1" applyFill="1" applyBorder="1" applyAlignment="1">
      <alignment horizontal="left" vertical="center" wrapText="1"/>
    </xf>
    <xf numFmtId="176" fontId="59" fillId="0" borderId="9" xfId="0" applyNumberFormat="1" applyFont="1" applyFill="1" applyBorder="1" applyAlignment="1">
      <alignment horizontal="right" vertical="center"/>
    </xf>
    <xf numFmtId="0" fontId="19" fillId="0" borderId="9" xfId="0" applyFont="1" applyFill="1" applyBorder="1" applyAlignment="1">
      <alignment horizontal="center" vertical="center" wrapText="1"/>
    </xf>
    <xf numFmtId="0" fontId="19" fillId="0" borderId="9" xfId="0" applyFont="1" applyFill="1" applyBorder="1" applyAlignment="1">
      <alignment vertical="center" wrapText="1"/>
    </xf>
    <xf numFmtId="0" fontId="54"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176" fontId="54" fillId="0" borderId="9" xfId="0" applyNumberFormat="1" applyFont="1" applyFill="1" applyBorder="1" applyAlignment="1">
      <alignment horizontal="left" vertical="center"/>
    </xf>
    <xf numFmtId="0" fontId="54" fillId="0" borderId="9" xfId="0" applyFont="1" applyFill="1" applyBorder="1" applyAlignment="1">
      <alignment horizontal="left" vertical="center"/>
    </xf>
    <xf numFmtId="0" fontId="54" fillId="0" borderId="9" xfId="0" applyFont="1" applyFill="1" applyBorder="1" applyAlignment="1">
      <alignment horizontal="left" vertical="center" wrapText="1"/>
    </xf>
    <xf numFmtId="176" fontId="54" fillId="0" borderId="9" xfId="0" applyNumberFormat="1" applyFont="1" applyFill="1" applyBorder="1" applyAlignment="1">
      <alignment horizontal="right" vertical="center"/>
    </xf>
    <xf numFmtId="0" fontId="19" fillId="0" borderId="9" xfId="0" applyFont="1" applyFill="1" applyBorder="1" applyAlignment="1">
      <alignment horizontal="center" vertical="center" wrapText="1"/>
    </xf>
    <xf numFmtId="0" fontId="65"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65" fillId="0" borderId="9" xfId="0" applyNumberFormat="1" applyFont="1" applyFill="1" applyBorder="1" applyAlignment="1">
      <alignment horizontal="left" vertical="center" wrapText="1"/>
    </xf>
    <xf numFmtId="0" fontId="65" fillId="0" borderId="9" xfId="0" applyNumberFormat="1" applyFont="1" applyFill="1" applyBorder="1" applyAlignment="1">
      <alignment vertical="center" wrapText="1"/>
    </xf>
    <xf numFmtId="0" fontId="58"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176" fontId="58" fillId="0" borderId="9" xfId="0" applyNumberFormat="1" applyFont="1" applyFill="1" applyBorder="1" applyAlignment="1">
      <alignment horizontal="left" vertical="center"/>
    </xf>
    <xf numFmtId="0" fontId="58" fillId="0" borderId="9" xfId="0" applyFont="1" applyFill="1" applyBorder="1" applyAlignment="1">
      <alignment horizontal="left" vertical="center"/>
    </xf>
    <xf numFmtId="0" fontId="58" fillId="0" borderId="9" xfId="0" applyFont="1" applyFill="1" applyBorder="1" applyAlignment="1">
      <alignment horizontal="left" vertical="center" wrapText="1"/>
    </xf>
    <xf numFmtId="0"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left" vertical="center" wrapText="1"/>
    </xf>
    <xf numFmtId="176" fontId="0" fillId="0" borderId="12" xfId="0" applyNumberFormat="1" applyFont="1" applyFill="1" applyBorder="1" applyAlignment="1">
      <alignment horizontal="right" vertical="center"/>
    </xf>
    <xf numFmtId="0" fontId="12" fillId="0" borderId="0" xfId="0" applyFont="1" applyFill="1" applyAlignment="1">
      <alignment horizontal="center" vertical="center" wrapText="1"/>
    </xf>
    <xf numFmtId="0" fontId="14" fillId="0" borderId="0" xfId="0" applyFont="1" applyFill="1" applyAlignment="1">
      <alignment horizontal="center" vertical="center" wrapText="1"/>
    </xf>
    <xf numFmtId="0" fontId="65" fillId="0" borderId="9" xfId="0" applyNumberFormat="1" applyFont="1" applyFill="1" applyBorder="1" applyAlignment="1">
      <alignment horizontal="center" vertical="center" wrapText="1"/>
    </xf>
    <xf numFmtId="177" fontId="66" fillId="0" borderId="9" xfId="0" applyNumberFormat="1" applyFont="1" applyFill="1" applyBorder="1" applyAlignment="1">
      <alignment horizontal="center" vertical="center" wrapText="1"/>
    </xf>
    <xf numFmtId="177" fontId="66" fillId="0" borderId="9" xfId="0" applyNumberFormat="1" applyFont="1" applyFill="1" applyBorder="1" applyAlignment="1">
      <alignment horizontal="center" vertical="center"/>
    </xf>
    <xf numFmtId="0" fontId="59"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xf>
    <xf numFmtId="0" fontId="58"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178" fontId="65"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left" vertical="center" wrapText="1"/>
    </xf>
    <xf numFmtId="179" fontId="0" fillId="0" borderId="9" xfId="0" applyNumberFormat="1" applyFont="1" applyFill="1" applyBorder="1" applyAlignment="1">
      <alignment horizontal="left" vertical="center" wrapText="1"/>
    </xf>
    <xf numFmtId="176" fontId="0" fillId="0" borderId="13" xfId="0" applyNumberFormat="1" applyFont="1" applyFill="1" applyBorder="1" applyAlignment="1">
      <alignment horizontal="right" vertical="center"/>
    </xf>
    <xf numFmtId="176" fontId="65" fillId="0" borderId="9" xfId="0" applyNumberFormat="1" applyFont="1" applyFill="1" applyBorder="1" applyAlignment="1">
      <alignment horizontal="center" vertical="center" wrapText="1"/>
    </xf>
    <xf numFmtId="176" fontId="65" fillId="0" borderId="9" xfId="0" applyNumberFormat="1" applyFont="1" applyFill="1" applyBorder="1" applyAlignment="1">
      <alignment horizontal="left" vertical="center" wrapText="1"/>
    </xf>
    <xf numFmtId="176" fontId="65" fillId="0" borderId="13" xfId="0" applyNumberFormat="1" applyFont="1" applyFill="1" applyBorder="1" applyAlignment="1">
      <alignment horizontal="right" vertical="center"/>
    </xf>
    <xf numFmtId="180" fontId="65"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65" fillId="0" borderId="9" xfId="66" applyFont="1" applyFill="1" applyBorder="1" applyAlignment="1">
      <alignment horizontal="center" vertical="center" wrapText="1"/>
      <protection/>
    </xf>
    <xf numFmtId="0" fontId="65" fillId="0" borderId="9" xfId="0" applyNumberFormat="1" applyFont="1" applyFill="1" applyBorder="1" applyAlignment="1">
      <alignment horizontal="left" vertical="center" wrapText="1"/>
    </xf>
    <xf numFmtId="0" fontId="65" fillId="0" borderId="9" xfId="66" applyNumberFormat="1" applyFont="1" applyFill="1" applyBorder="1" applyAlignment="1">
      <alignment horizontal="left" vertical="center" wrapText="1"/>
      <protection/>
    </xf>
    <xf numFmtId="0"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0" fillId="0" borderId="14" xfId="0" applyNumberFormat="1" applyFont="1" applyFill="1" applyBorder="1" applyAlignment="1">
      <alignment horizontal="right" vertical="center"/>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181" fontId="65" fillId="0" borderId="9" xfId="0" applyNumberFormat="1" applyFont="1" applyFill="1" applyBorder="1" applyAlignment="1">
      <alignment horizontal="center" vertical="center" wrapText="1"/>
    </xf>
    <xf numFmtId="180" fontId="65" fillId="0" borderId="9" xfId="0" applyNumberFormat="1" applyFont="1" applyFill="1" applyBorder="1" applyAlignment="1">
      <alignment horizontal="left" vertical="center" wrapText="1"/>
    </xf>
    <xf numFmtId="176" fontId="0" fillId="0" borderId="9" xfId="0" applyNumberFormat="1" applyFont="1" applyFill="1" applyBorder="1" applyAlignment="1">
      <alignment horizontal="left" vertical="center" wrapText="1"/>
    </xf>
    <xf numFmtId="0" fontId="65"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right" vertical="center"/>
    </xf>
    <xf numFmtId="0" fontId="54" fillId="0" borderId="9" xfId="0" applyFont="1" applyFill="1" applyBorder="1" applyAlignment="1">
      <alignment horizontal="center" vertical="center"/>
    </xf>
    <xf numFmtId="0" fontId="66"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176" fontId="54" fillId="0" borderId="9" xfId="0" applyNumberFormat="1" applyFont="1" applyFill="1" applyBorder="1" applyAlignment="1">
      <alignment horizontal="left" vertical="center" wrapText="1"/>
    </xf>
    <xf numFmtId="176" fontId="54" fillId="0" borderId="9" xfId="0" applyNumberFormat="1" applyFont="1" applyFill="1" applyBorder="1" applyAlignment="1">
      <alignment horizontal="right" vertical="center"/>
    </xf>
    <xf numFmtId="0" fontId="0" fillId="0" borderId="15" xfId="0" applyFont="1" applyFill="1" applyBorder="1" applyAlignment="1">
      <alignment horizontal="center" vertical="center" wrapText="1"/>
    </xf>
    <xf numFmtId="176" fontId="0" fillId="0" borderId="9" xfId="0" applyNumberFormat="1" applyFont="1" applyFill="1" applyBorder="1" applyAlignment="1">
      <alignment horizontal="left" vertical="center" wrapText="1"/>
    </xf>
    <xf numFmtId="0" fontId="0" fillId="0" borderId="15" xfId="0" applyFont="1" applyFill="1" applyBorder="1" applyAlignment="1">
      <alignment horizontal="left" vertical="center" wrapText="1"/>
    </xf>
    <xf numFmtId="176" fontId="0" fillId="0" borderId="9" xfId="0" applyNumberFormat="1" applyFont="1" applyFill="1" applyBorder="1" applyAlignment="1">
      <alignment horizontal="right" vertical="center"/>
    </xf>
    <xf numFmtId="0" fontId="54" fillId="0" borderId="15" xfId="0" applyFont="1" applyFill="1" applyBorder="1" applyAlignment="1">
      <alignment horizontal="center" vertical="center" wrapText="1"/>
    </xf>
    <xf numFmtId="0" fontId="54" fillId="0" borderId="15" xfId="0" applyFont="1" applyFill="1" applyBorder="1" applyAlignment="1">
      <alignment horizontal="center" vertical="center" wrapText="1"/>
    </xf>
    <xf numFmtId="176" fontId="54" fillId="0" borderId="9" xfId="0" applyNumberFormat="1"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65" fillId="0" borderId="9"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9" xfId="0" applyNumberFormat="1" applyFont="1" applyFill="1" applyBorder="1" applyAlignment="1">
      <alignment horizontal="left" vertical="center" wrapText="1"/>
    </xf>
    <xf numFmtId="0" fontId="65" fillId="0" borderId="10" xfId="0" applyNumberFormat="1" applyFont="1" applyFill="1" applyBorder="1" applyAlignment="1">
      <alignment horizontal="left" vertical="center" wrapText="1"/>
    </xf>
    <xf numFmtId="181" fontId="65" fillId="0" borderId="9" xfId="0" applyNumberFormat="1" applyFont="1" applyFill="1" applyBorder="1" applyAlignment="1">
      <alignment horizontal="left" vertical="center" wrapText="1"/>
    </xf>
    <xf numFmtId="0" fontId="0" fillId="0" borderId="13"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81" fontId="65" fillId="0" borderId="15" xfId="0" applyNumberFormat="1" applyFont="1" applyFill="1" applyBorder="1" applyAlignment="1">
      <alignment horizontal="center" vertical="center" wrapText="1"/>
    </xf>
    <xf numFmtId="181" fontId="65" fillId="0" borderId="15" xfId="0" applyNumberFormat="1" applyFont="1" applyFill="1" applyBorder="1" applyAlignment="1">
      <alignment horizontal="left" vertical="center" wrapText="1"/>
    </xf>
    <xf numFmtId="0" fontId="65" fillId="0" borderId="15" xfId="0" applyNumberFormat="1" applyFont="1" applyFill="1" applyBorder="1" applyAlignment="1">
      <alignment horizontal="left"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176" fontId="54" fillId="0" borderId="9" xfId="0" applyNumberFormat="1" applyFont="1" applyFill="1" applyBorder="1" applyAlignment="1">
      <alignment horizontal="right" vertical="center"/>
    </xf>
    <xf numFmtId="0" fontId="65" fillId="0" borderId="15" xfId="0" applyFont="1" applyFill="1" applyBorder="1" applyAlignment="1">
      <alignment horizontal="left" vertical="center" wrapText="1"/>
    </xf>
    <xf numFmtId="176" fontId="0" fillId="0" borderId="16" xfId="0" applyNumberFormat="1" applyFont="1" applyFill="1" applyBorder="1" applyAlignment="1">
      <alignment horizontal="right" vertical="center"/>
    </xf>
    <xf numFmtId="0" fontId="65" fillId="0" borderId="15" xfId="0" applyFont="1" applyFill="1" applyBorder="1" applyAlignment="1">
      <alignment horizontal="center" vertical="center" wrapText="1"/>
    </xf>
    <xf numFmtId="176" fontId="0" fillId="0" borderId="15" xfId="0" applyNumberFormat="1" applyFont="1" applyFill="1" applyBorder="1" applyAlignment="1">
      <alignment horizontal="right" vertical="center"/>
    </xf>
    <xf numFmtId="0" fontId="66" fillId="0" borderId="15" xfId="0" applyFont="1" applyFill="1" applyBorder="1" applyAlignment="1">
      <alignment horizontal="center" vertical="center" wrapText="1"/>
    </xf>
    <xf numFmtId="0" fontId="66" fillId="0" borderId="15" xfId="0" applyFont="1" applyFill="1" applyBorder="1" applyAlignment="1">
      <alignment horizontal="left" vertical="center" wrapText="1"/>
    </xf>
    <xf numFmtId="0" fontId="65"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76" fontId="0" fillId="0" borderId="12"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0" fontId="67" fillId="0" borderId="9" xfId="0" applyFont="1" applyFill="1" applyBorder="1" applyAlignment="1">
      <alignment horizontal="left" vertical="center" wrapText="1"/>
    </xf>
    <xf numFmtId="176" fontId="0" fillId="0" borderId="14" xfId="0" applyNumberFormat="1" applyFont="1" applyFill="1" applyBorder="1" applyAlignment="1">
      <alignment horizontal="right" vertical="center"/>
    </xf>
    <xf numFmtId="0" fontId="66" fillId="0" borderId="9" xfId="0" applyNumberFormat="1" applyFont="1" applyFill="1" applyBorder="1" applyAlignment="1">
      <alignment horizontal="center" vertical="center" wrapText="1"/>
    </xf>
    <xf numFmtId="176" fontId="54" fillId="0" borderId="9" xfId="0" applyNumberFormat="1" applyFont="1" applyFill="1" applyBorder="1" applyAlignment="1">
      <alignment horizontal="left" vertical="center"/>
    </xf>
    <xf numFmtId="0" fontId="54" fillId="0" borderId="9" xfId="0"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65" fillId="0" borderId="17" xfId="0" applyFont="1" applyFill="1" applyBorder="1" applyAlignment="1">
      <alignment horizontal="center" vertical="center" wrapText="1"/>
    </xf>
    <xf numFmtId="176" fontId="67" fillId="0" borderId="12" xfId="0" applyNumberFormat="1" applyFont="1" applyFill="1" applyBorder="1" applyAlignment="1">
      <alignment horizontal="right" vertical="center"/>
    </xf>
    <xf numFmtId="0" fontId="65" fillId="0" borderId="11" xfId="0" applyFont="1" applyFill="1" applyBorder="1" applyAlignment="1">
      <alignment horizontal="center" vertical="center" wrapText="1"/>
    </xf>
    <xf numFmtId="176" fontId="67" fillId="0" borderId="13" xfId="0" applyNumberFormat="1" applyFont="1" applyFill="1" applyBorder="1" applyAlignment="1">
      <alignment horizontal="right" vertical="center"/>
    </xf>
    <xf numFmtId="176" fontId="67" fillId="0" borderId="14" xfId="0" applyNumberFormat="1" applyFont="1" applyFill="1" applyBorder="1" applyAlignment="1">
      <alignment horizontal="right" vertical="center"/>
    </xf>
    <xf numFmtId="0" fontId="66" fillId="0" borderId="9" xfId="0" applyNumberFormat="1" applyFont="1" applyFill="1" applyBorder="1" applyAlignment="1">
      <alignment horizontal="center" vertical="center"/>
    </xf>
    <xf numFmtId="0" fontId="54" fillId="0" borderId="9" xfId="0" applyFont="1" applyFill="1" applyBorder="1" applyAlignment="1">
      <alignment horizontal="left" vertical="center"/>
    </xf>
    <xf numFmtId="0" fontId="68" fillId="0" borderId="18" xfId="0" applyFont="1" applyFill="1" applyBorder="1" applyAlignment="1">
      <alignment horizontal="center" vertical="center" wrapText="1"/>
    </xf>
    <xf numFmtId="0" fontId="68" fillId="0" borderId="18" xfId="0" applyFont="1" applyFill="1" applyBorder="1" applyAlignment="1">
      <alignment horizontal="left" vertical="center" wrapText="1"/>
    </xf>
    <xf numFmtId="0" fontId="65" fillId="0" borderId="19" xfId="0" applyFont="1" applyFill="1" applyBorder="1" applyAlignment="1">
      <alignment horizontal="center" vertical="center" wrapText="1"/>
    </xf>
    <xf numFmtId="49" fontId="65" fillId="0" borderId="9" xfId="0" applyNumberFormat="1" applyFont="1" applyFill="1" applyBorder="1" applyAlignment="1">
      <alignment horizontal="left" vertical="center" wrapText="1"/>
    </xf>
    <xf numFmtId="49" fontId="65"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76" fontId="67" fillId="0" borderId="9" xfId="0" applyNumberFormat="1" applyFont="1" applyFill="1" applyBorder="1" applyAlignment="1">
      <alignment horizontal="right" vertical="center"/>
    </xf>
    <xf numFmtId="0" fontId="65" fillId="0" borderId="11" xfId="66" applyFont="1" applyFill="1" applyBorder="1" applyAlignment="1">
      <alignment horizontal="center" vertical="center" wrapText="1"/>
      <protection/>
    </xf>
    <xf numFmtId="0" fontId="65" fillId="0" borderId="9" xfId="66" applyFont="1" applyFill="1" applyBorder="1" applyAlignment="1">
      <alignment horizontal="left" vertical="center" wrapText="1"/>
      <protection/>
    </xf>
    <xf numFmtId="0" fontId="0" fillId="0" borderId="20" xfId="0" applyFont="1" applyFill="1" applyBorder="1" applyAlignment="1">
      <alignment horizontal="center" vertical="center" wrapText="1"/>
    </xf>
    <xf numFmtId="0" fontId="65" fillId="0" borderId="12" xfId="0" applyFont="1" applyFill="1" applyBorder="1" applyAlignment="1">
      <alignment horizontal="center" vertical="center" wrapText="1"/>
    </xf>
    <xf numFmtId="176" fontId="0" fillId="0" borderId="21" xfId="0" applyNumberFormat="1" applyFont="1" applyFill="1" applyBorder="1" applyAlignment="1">
      <alignment horizontal="right" vertical="center"/>
    </xf>
    <xf numFmtId="0" fontId="66" fillId="0" borderId="9" xfId="0" applyNumberFormat="1" applyFont="1" applyFill="1" applyBorder="1" applyAlignment="1">
      <alignment horizontal="center" vertical="center"/>
    </xf>
    <xf numFmtId="176" fontId="66" fillId="0" borderId="9" xfId="0" applyNumberFormat="1" applyFont="1" applyFill="1" applyBorder="1" applyAlignment="1">
      <alignment horizontal="left" vertical="center" wrapText="1"/>
    </xf>
    <xf numFmtId="176" fontId="66" fillId="0" borderId="9" xfId="0" applyNumberFormat="1" applyFont="1" applyFill="1" applyBorder="1" applyAlignment="1">
      <alignment horizontal="right" vertical="center"/>
    </xf>
    <xf numFmtId="0" fontId="65" fillId="0" borderId="16"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176" fontId="54" fillId="0" borderId="9" xfId="0" applyNumberFormat="1" applyFont="1" applyFill="1" applyBorder="1" applyAlignment="1">
      <alignment horizontal="left" vertical="center" wrapText="1"/>
    </xf>
    <xf numFmtId="176" fontId="66" fillId="0" borderId="9" xfId="0" applyNumberFormat="1" applyFont="1" applyFill="1" applyBorder="1" applyAlignment="1">
      <alignment horizontal="left" vertical="center" wrapText="1"/>
    </xf>
    <xf numFmtId="0" fontId="65"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9" xfId="0" applyFont="1" applyFill="1" applyBorder="1" applyAlignment="1">
      <alignment horizontal="center" vertical="center" wrapText="1"/>
    </xf>
    <xf numFmtId="176" fontId="66" fillId="0" borderId="9" xfId="0" applyNumberFormat="1" applyFont="1" applyFill="1" applyBorder="1" applyAlignment="1">
      <alignment horizontal="left" vertical="center" wrapText="1"/>
    </xf>
    <xf numFmtId="0" fontId="66" fillId="0" borderId="9" xfId="0" applyFont="1" applyFill="1" applyBorder="1" applyAlignment="1">
      <alignment horizontal="left" vertical="center" wrapText="1"/>
    </xf>
    <xf numFmtId="0" fontId="65" fillId="0" borderId="9" xfId="0" applyFont="1" applyFill="1" applyBorder="1" applyAlignment="1">
      <alignment horizontal="left" vertical="center" wrapText="1"/>
    </xf>
    <xf numFmtId="176" fontId="65" fillId="0" borderId="9" xfId="0" applyNumberFormat="1" applyFont="1" applyFill="1" applyBorder="1" applyAlignment="1">
      <alignment horizontal="right" vertical="center"/>
    </xf>
    <xf numFmtId="0" fontId="58"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9" xfId="0" applyFont="1" applyFill="1" applyBorder="1" applyAlignment="1">
      <alignment horizontal="center" vertical="center" wrapText="1"/>
    </xf>
    <xf numFmtId="176" fontId="16" fillId="0" borderId="9" xfId="0" applyNumberFormat="1" applyFont="1" applyFill="1" applyBorder="1" applyAlignment="1">
      <alignment horizontal="left" vertical="center" wrapText="1"/>
    </xf>
    <xf numFmtId="0" fontId="58" fillId="0" borderId="15" xfId="0" applyFont="1" applyFill="1" applyBorder="1" applyAlignment="1">
      <alignment horizontal="left" vertical="center"/>
    </xf>
    <xf numFmtId="0" fontId="16" fillId="0" borderId="9" xfId="0" applyFont="1" applyFill="1" applyBorder="1" applyAlignment="1">
      <alignment horizontal="left" vertical="center" wrapText="1"/>
    </xf>
    <xf numFmtId="176" fontId="16" fillId="0" borderId="9" xfId="0" applyNumberFormat="1" applyFont="1" applyFill="1" applyBorder="1" applyAlignment="1">
      <alignment horizontal="right"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5" fillId="0" borderId="9" xfId="0" applyNumberFormat="1" applyFont="1" applyFill="1" applyBorder="1" applyAlignment="1">
      <alignment horizontal="left" vertical="center" wrapText="1"/>
    </xf>
    <xf numFmtId="0" fontId="65" fillId="0" borderId="10" xfId="0" applyFont="1" applyFill="1" applyBorder="1" applyAlignment="1">
      <alignment horizontal="left" vertical="center" wrapText="1"/>
    </xf>
    <xf numFmtId="176" fontId="67" fillId="0" borderId="9" xfId="0" applyNumberFormat="1" applyFont="1" applyFill="1" applyBorder="1" applyAlignment="1">
      <alignment horizontal="right" vertical="center"/>
    </xf>
    <xf numFmtId="0" fontId="54" fillId="0" borderId="0" xfId="0" applyFont="1" applyFill="1" applyAlignment="1">
      <alignment horizontal="left" vertical="center"/>
    </xf>
    <xf numFmtId="0" fontId="58" fillId="0" borderId="9" xfId="0" applyNumberFormat="1" applyFont="1" applyFill="1" applyBorder="1" applyAlignment="1">
      <alignment horizontal="center" vertical="center"/>
    </xf>
    <xf numFmtId="0" fontId="58" fillId="0" borderId="9" xfId="0" applyFont="1" applyFill="1" applyBorder="1" applyAlignment="1">
      <alignment horizontal="center" vertical="center"/>
    </xf>
    <xf numFmtId="176" fontId="58" fillId="0" borderId="9" xfId="0" applyNumberFormat="1" applyFont="1" applyFill="1" applyBorder="1" applyAlignment="1">
      <alignment horizontal="left" vertical="center" wrapText="1"/>
    </xf>
    <xf numFmtId="176" fontId="58" fillId="0" borderId="9" xfId="0" applyNumberFormat="1" applyFont="1" applyFill="1" applyBorder="1" applyAlignment="1">
      <alignment vertical="center"/>
    </xf>
    <xf numFmtId="0" fontId="58" fillId="0" borderId="9" xfId="0" applyFont="1" applyFill="1" applyBorder="1" applyAlignment="1">
      <alignment horizontal="left" vertical="center"/>
    </xf>
    <xf numFmtId="0" fontId="58" fillId="0" borderId="9" xfId="0" applyFont="1" applyFill="1" applyBorder="1" applyAlignment="1">
      <alignment horizontal="center" vertical="center" wrapText="1"/>
    </xf>
    <xf numFmtId="176" fontId="58" fillId="0" borderId="9" xfId="0" applyNumberFormat="1" applyFont="1" applyFill="1" applyBorder="1" applyAlignment="1">
      <alignment horizontal="right" vertical="center"/>
    </xf>
    <xf numFmtId="0" fontId="0"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176" fontId="0" fillId="0" borderId="9" xfId="0" applyNumberFormat="1" applyFill="1" applyBorder="1" applyAlignment="1">
      <alignment vertical="center" wrapText="1"/>
    </xf>
    <xf numFmtId="0" fontId="0" fillId="0" borderId="9" xfId="0" applyFill="1" applyBorder="1" applyAlignment="1">
      <alignment horizontal="left" vertical="center" wrapText="1"/>
    </xf>
    <xf numFmtId="176" fontId="0" fillId="0" borderId="9" xfId="0" applyNumberFormat="1" applyFont="1" applyFill="1" applyBorder="1" applyAlignment="1">
      <alignment horizontal="right" vertical="center"/>
    </xf>
    <xf numFmtId="0" fontId="54" fillId="0" borderId="9" xfId="0" applyNumberFormat="1" applyFont="1" applyFill="1" applyBorder="1" applyAlignment="1">
      <alignment horizontal="center" vertical="center"/>
    </xf>
    <xf numFmtId="0" fontId="66" fillId="0" borderId="9" xfId="0" applyFont="1" applyFill="1" applyBorder="1" applyAlignment="1">
      <alignment horizontal="center" vertical="center"/>
    </xf>
    <xf numFmtId="0" fontId="54" fillId="0" borderId="9" xfId="0" applyFont="1" applyFill="1" applyBorder="1" applyAlignment="1">
      <alignment horizontal="center" vertical="center"/>
    </xf>
    <xf numFmtId="176" fontId="54" fillId="0" borderId="9" xfId="0" applyNumberFormat="1" applyFont="1" applyFill="1" applyBorder="1" applyAlignment="1">
      <alignment vertical="center"/>
    </xf>
    <xf numFmtId="0" fontId="54" fillId="0" borderId="9" xfId="0" applyFont="1" applyFill="1" applyBorder="1" applyAlignment="1">
      <alignment horizontal="left" vertical="center"/>
    </xf>
    <xf numFmtId="0" fontId="54" fillId="0" borderId="9" xfId="0" applyFont="1" applyFill="1" applyBorder="1" applyAlignment="1">
      <alignment horizontal="center" vertical="center" wrapText="1"/>
    </xf>
    <xf numFmtId="0" fontId="54" fillId="0" borderId="0" xfId="0" applyNumberFormat="1" applyFont="1" applyFill="1" applyAlignment="1">
      <alignment horizontal="center" vertical="center"/>
    </xf>
    <xf numFmtId="0" fontId="0"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4" fillId="0" borderId="9"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 7"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5.&#26816;&#26597;&#24037;&#20316;\12.30&#12289;&#25206;&#36139;&#39033;&#30446;&#36814;&#26816;&#26448;&#26009;\&#25253;&#21578;&#21450;&#38468;&#34920;\&#38468;&#34920;2&#65306;2018&#24180;&#25206;&#36139;&#36164;&#37329;&#27700;&#21033;&#22522;&#30784;&#35774;&#26045;&#24314;&#35774;&#39033;&#30446;&#23454;&#26045;&#24773;&#20917;&#32479;&#35745;&#34920;&#65288;&#20020;&#39640;&#21439;&#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J219"/>
  <sheetViews>
    <sheetView tabSelected="1" view="pageBreakPreview" zoomScale="85" zoomScaleSheetLayoutView="85" workbookViewId="0" topLeftCell="A1">
      <selection activeCell="N12" sqref="N12"/>
    </sheetView>
  </sheetViews>
  <sheetFormatPr defaultColWidth="9.00390625" defaultRowHeight="15"/>
  <cols>
    <col min="1" max="1" width="7.57421875" style="18" customWidth="1"/>
    <col min="2" max="2" width="26.8515625" style="19" customWidth="1"/>
    <col min="3" max="3" width="23.421875" style="20" customWidth="1"/>
    <col min="4" max="4" width="21.00390625" style="21" customWidth="1"/>
    <col min="5" max="5" width="27.00390625" style="22" customWidth="1"/>
    <col min="6" max="6" width="12.421875" style="23" customWidth="1"/>
    <col min="7" max="7" width="26.7109375" style="24" customWidth="1"/>
    <col min="8" max="8" width="15.00390625" style="25" customWidth="1"/>
    <col min="9" max="9" width="26.8515625" style="24" customWidth="1"/>
    <col min="10" max="10" width="7.421875" style="26" customWidth="1"/>
    <col min="11" max="16384" width="9.00390625" style="13" customWidth="1"/>
  </cols>
  <sheetData>
    <row r="1" spans="1:10" ht="24">
      <c r="A1" s="27" t="s">
        <v>0</v>
      </c>
      <c r="B1" s="27"/>
      <c r="C1" s="27"/>
      <c r="D1" s="27"/>
      <c r="E1" s="27"/>
      <c r="F1" s="27"/>
      <c r="G1" s="27"/>
      <c r="H1" s="28"/>
      <c r="I1" s="100"/>
      <c r="J1" s="27"/>
    </row>
    <row r="2" spans="1:10" s="1" customFormat="1" ht="30" customHeight="1">
      <c r="A2" s="29" t="s">
        <v>1</v>
      </c>
      <c r="B2" s="29"/>
      <c r="C2" s="29"/>
      <c r="D2" s="29"/>
      <c r="E2" s="29"/>
      <c r="F2" s="29"/>
      <c r="G2" s="29"/>
      <c r="H2" s="30"/>
      <c r="I2" s="101"/>
      <c r="J2" s="29"/>
    </row>
    <row r="3" spans="1:10" s="2" customFormat="1" ht="13.5">
      <c r="A3" s="31" t="s">
        <v>2</v>
      </c>
      <c r="B3" s="31" t="s">
        <v>3</v>
      </c>
      <c r="C3" s="31" t="s">
        <v>4</v>
      </c>
      <c r="D3" s="32" t="s">
        <v>5</v>
      </c>
      <c r="E3" s="33" t="s">
        <v>6</v>
      </c>
      <c r="F3" s="31" t="s">
        <v>7</v>
      </c>
      <c r="G3" s="32" t="s">
        <v>8</v>
      </c>
      <c r="H3" s="34" t="s">
        <v>9</v>
      </c>
      <c r="I3" s="32" t="s">
        <v>10</v>
      </c>
      <c r="J3" s="32" t="s">
        <v>11</v>
      </c>
    </row>
    <row r="4" spans="1:10" s="3" customFormat="1" ht="30" customHeight="1">
      <c r="A4" s="35" t="s">
        <v>12</v>
      </c>
      <c r="B4" s="35" t="s">
        <v>13</v>
      </c>
      <c r="C4" s="35"/>
      <c r="D4" s="36"/>
      <c r="E4" s="37"/>
      <c r="F4" s="38"/>
      <c r="G4" s="39"/>
      <c r="H4" s="40">
        <f>H5+H62+H187+H207+H210</f>
        <v>44640.20910000001</v>
      </c>
      <c r="I4" s="36"/>
      <c r="J4" s="36"/>
    </row>
    <row r="5" spans="1:10" s="4" customFormat="1" ht="30" customHeight="1">
      <c r="A5" s="35" t="s">
        <v>14</v>
      </c>
      <c r="B5" s="41" t="s">
        <v>15</v>
      </c>
      <c r="C5" s="41"/>
      <c r="D5" s="42"/>
      <c r="E5" s="43"/>
      <c r="F5" s="44"/>
      <c r="G5" s="45"/>
      <c r="H5" s="46">
        <f>H6+H32</f>
        <v>19117.92</v>
      </c>
      <c r="I5" s="42"/>
      <c r="J5" s="41"/>
    </row>
    <row r="6" spans="1:10" s="5" customFormat="1" ht="30" customHeight="1">
      <c r="A6" s="47" t="s">
        <v>16</v>
      </c>
      <c r="B6" s="48" t="s">
        <v>17</v>
      </c>
      <c r="C6" s="48"/>
      <c r="D6" s="49"/>
      <c r="E6" s="50"/>
      <c r="F6" s="51"/>
      <c r="G6" s="52"/>
      <c r="H6" s="53">
        <f>H8+H11+H14+H16+H19+H21+H23+H25+H27+H29+H31</f>
        <v>3853.9199999999996</v>
      </c>
      <c r="I6" s="49"/>
      <c r="J6" s="48"/>
    </row>
    <row r="7" spans="1:10" ht="40.5">
      <c r="A7" s="54">
        <v>1</v>
      </c>
      <c r="B7" s="55" t="s">
        <v>17</v>
      </c>
      <c r="C7" s="55" t="s">
        <v>18</v>
      </c>
      <c r="D7" s="56" t="s">
        <v>18</v>
      </c>
      <c r="E7" s="57" t="s">
        <v>19</v>
      </c>
      <c r="F7" s="58" t="s">
        <v>20</v>
      </c>
      <c r="G7" s="58" t="s">
        <v>21</v>
      </c>
      <c r="H7" s="59">
        <v>253.44</v>
      </c>
      <c r="I7" s="102" t="s">
        <v>22</v>
      </c>
      <c r="J7" s="56"/>
    </row>
    <row r="8" spans="1:10" s="6" customFormat="1" ht="30" customHeight="1">
      <c r="A8" s="60"/>
      <c r="B8" s="60" t="s">
        <v>17</v>
      </c>
      <c r="C8" s="61" t="s">
        <v>23</v>
      </c>
      <c r="D8" s="62"/>
      <c r="E8" s="63"/>
      <c r="F8" s="64"/>
      <c r="G8" s="65"/>
      <c r="H8" s="66">
        <f>SUM(H7)</f>
        <v>253.44</v>
      </c>
      <c r="I8" s="62"/>
      <c r="J8" s="60"/>
    </row>
    <row r="9" spans="1:10" ht="40.5">
      <c r="A9" s="54">
        <v>2</v>
      </c>
      <c r="B9" s="55" t="s">
        <v>17</v>
      </c>
      <c r="C9" s="55" t="s">
        <v>24</v>
      </c>
      <c r="D9" s="67" t="s">
        <v>24</v>
      </c>
      <c r="E9" s="57" t="s">
        <v>19</v>
      </c>
      <c r="F9" s="58" t="s">
        <v>20</v>
      </c>
      <c r="G9" s="58" t="s">
        <v>25</v>
      </c>
      <c r="H9" s="59">
        <v>209.44</v>
      </c>
      <c r="I9" s="102" t="s">
        <v>22</v>
      </c>
      <c r="J9" s="102"/>
    </row>
    <row r="10" spans="1:10" ht="40.5">
      <c r="A10" s="54">
        <v>2</v>
      </c>
      <c r="B10" s="55" t="s">
        <v>17</v>
      </c>
      <c r="C10" s="55" t="s">
        <v>26</v>
      </c>
      <c r="D10" s="67" t="s">
        <v>24</v>
      </c>
      <c r="E10" s="57" t="s">
        <v>19</v>
      </c>
      <c r="F10" s="68" t="s">
        <v>20</v>
      </c>
      <c r="G10" s="58" t="s">
        <v>27</v>
      </c>
      <c r="H10" s="59">
        <v>4.16</v>
      </c>
      <c r="I10" s="56" t="s">
        <v>28</v>
      </c>
      <c r="J10" s="56"/>
    </row>
    <row r="11" spans="1:10" s="6" customFormat="1" ht="30" customHeight="1">
      <c r="A11" s="60"/>
      <c r="B11" s="60" t="s">
        <v>17</v>
      </c>
      <c r="C11" s="61" t="s">
        <v>29</v>
      </c>
      <c r="D11" s="62"/>
      <c r="E11" s="63"/>
      <c r="F11" s="64"/>
      <c r="G11" s="65"/>
      <c r="H11" s="66">
        <f>SUM(H9:H10)</f>
        <v>213.6</v>
      </c>
      <c r="I11" s="62"/>
      <c r="J11" s="60"/>
    </row>
    <row r="12" spans="1:10" ht="40.5">
      <c r="A12" s="54">
        <v>3</v>
      </c>
      <c r="B12" s="55" t="s">
        <v>17</v>
      </c>
      <c r="C12" s="55" t="s">
        <v>30</v>
      </c>
      <c r="D12" s="67" t="s">
        <v>30</v>
      </c>
      <c r="E12" s="57" t="s">
        <v>19</v>
      </c>
      <c r="F12" s="58" t="s">
        <v>20</v>
      </c>
      <c r="G12" s="58" t="s">
        <v>31</v>
      </c>
      <c r="H12" s="59">
        <v>248.24</v>
      </c>
      <c r="I12" s="102" t="s">
        <v>22</v>
      </c>
      <c r="J12" s="102"/>
    </row>
    <row r="13" spans="1:10" ht="40.5">
      <c r="A13" s="54">
        <v>3</v>
      </c>
      <c r="B13" s="55" t="s">
        <v>17</v>
      </c>
      <c r="C13" s="55" t="s">
        <v>32</v>
      </c>
      <c r="D13" s="67" t="s">
        <v>30</v>
      </c>
      <c r="E13" s="57" t="s">
        <v>19</v>
      </c>
      <c r="F13" s="58" t="s">
        <v>20</v>
      </c>
      <c r="G13" s="58" t="s">
        <v>33</v>
      </c>
      <c r="H13" s="59">
        <v>14.48</v>
      </c>
      <c r="I13" s="102" t="s">
        <v>28</v>
      </c>
      <c r="J13" s="102"/>
    </row>
    <row r="14" spans="1:10" s="6" customFormat="1" ht="30" customHeight="1">
      <c r="A14" s="60"/>
      <c r="B14" s="60" t="s">
        <v>17</v>
      </c>
      <c r="C14" s="61" t="s">
        <v>34</v>
      </c>
      <c r="D14" s="62"/>
      <c r="E14" s="63"/>
      <c r="F14" s="64"/>
      <c r="G14" s="65"/>
      <c r="H14" s="66">
        <f>SUM(H12:H13)</f>
        <v>262.72</v>
      </c>
      <c r="I14" s="103"/>
      <c r="J14" s="104"/>
    </row>
    <row r="15" spans="1:10" ht="40.5">
      <c r="A15" s="54">
        <v>4</v>
      </c>
      <c r="B15" s="55" t="s">
        <v>17</v>
      </c>
      <c r="C15" s="55" t="s">
        <v>35</v>
      </c>
      <c r="D15" s="67" t="s">
        <v>35</v>
      </c>
      <c r="E15" s="57" t="s">
        <v>19</v>
      </c>
      <c r="F15" s="58" t="s">
        <v>20</v>
      </c>
      <c r="G15" s="58" t="s">
        <v>36</v>
      </c>
      <c r="H15" s="59">
        <v>455.36</v>
      </c>
      <c r="I15" s="102" t="s">
        <v>22</v>
      </c>
      <c r="J15" s="102"/>
    </row>
    <row r="16" spans="1:10" s="6" customFormat="1" ht="30" customHeight="1">
      <c r="A16" s="60"/>
      <c r="B16" s="60" t="s">
        <v>17</v>
      </c>
      <c r="C16" s="61" t="s">
        <v>37</v>
      </c>
      <c r="D16" s="62"/>
      <c r="E16" s="63"/>
      <c r="F16" s="64"/>
      <c r="G16" s="65"/>
      <c r="H16" s="66">
        <f>SUM(H15:H15)</f>
        <v>455.36</v>
      </c>
      <c r="I16" s="103"/>
      <c r="J16" s="104"/>
    </row>
    <row r="17" spans="1:10" ht="40.5">
      <c r="A17" s="54">
        <v>5</v>
      </c>
      <c r="B17" s="55" t="s">
        <v>17</v>
      </c>
      <c r="C17" s="55" t="s">
        <v>38</v>
      </c>
      <c r="D17" s="67" t="s">
        <v>38</v>
      </c>
      <c r="E17" s="57" t="s">
        <v>19</v>
      </c>
      <c r="F17" s="58" t="s">
        <v>20</v>
      </c>
      <c r="G17" s="58" t="s">
        <v>39</v>
      </c>
      <c r="H17" s="59">
        <v>260</v>
      </c>
      <c r="I17" s="102" t="s">
        <v>22</v>
      </c>
      <c r="J17" s="102"/>
    </row>
    <row r="18" spans="1:10" ht="40.5">
      <c r="A18" s="54">
        <v>5</v>
      </c>
      <c r="B18" s="55" t="s">
        <v>17</v>
      </c>
      <c r="C18" s="55" t="s">
        <v>38</v>
      </c>
      <c r="D18" s="69" t="s">
        <v>38</v>
      </c>
      <c r="E18" s="57" t="s">
        <v>19</v>
      </c>
      <c r="F18" s="58" t="s">
        <v>20</v>
      </c>
      <c r="G18" s="58" t="s">
        <v>39</v>
      </c>
      <c r="H18" s="59">
        <v>685.04</v>
      </c>
      <c r="I18" s="102" t="s">
        <v>28</v>
      </c>
      <c r="J18" s="102"/>
    </row>
    <row r="19" spans="1:10" s="6" customFormat="1" ht="30" customHeight="1">
      <c r="A19" s="60"/>
      <c r="B19" s="60" t="s">
        <v>17</v>
      </c>
      <c r="C19" s="61" t="s">
        <v>40</v>
      </c>
      <c r="D19" s="62"/>
      <c r="E19" s="63"/>
      <c r="F19" s="64"/>
      <c r="G19" s="65"/>
      <c r="H19" s="66">
        <f>SUM(H17:H18)</f>
        <v>945.04</v>
      </c>
      <c r="I19" s="103"/>
      <c r="J19" s="104"/>
    </row>
    <row r="20" spans="1:10" ht="40.5">
      <c r="A20" s="54">
        <v>6</v>
      </c>
      <c r="B20" s="55" t="s">
        <v>17</v>
      </c>
      <c r="C20" s="55" t="s">
        <v>41</v>
      </c>
      <c r="D20" s="67" t="s">
        <v>41</v>
      </c>
      <c r="E20" s="57" t="s">
        <v>19</v>
      </c>
      <c r="F20" s="58" t="s">
        <v>20</v>
      </c>
      <c r="G20" s="58" t="s">
        <v>42</v>
      </c>
      <c r="H20" s="59">
        <v>651.12</v>
      </c>
      <c r="I20" s="102" t="s">
        <v>43</v>
      </c>
      <c r="J20" s="102"/>
    </row>
    <row r="21" spans="1:10" s="6" customFormat="1" ht="30" customHeight="1">
      <c r="A21" s="60"/>
      <c r="B21" s="60" t="s">
        <v>17</v>
      </c>
      <c r="C21" s="61" t="s">
        <v>44</v>
      </c>
      <c r="D21" s="62"/>
      <c r="E21" s="63"/>
      <c r="F21" s="64"/>
      <c r="G21" s="65"/>
      <c r="H21" s="66">
        <f aca="true" t="shared" si="0" ref="H21:H25">SUM(H20:H20)</f>
        <v>651.12</v>
      </c>
      <c r="I21" s="103"/>
      <c r="J21" s="104"/>
    </row>
    <row r="22" spans="1:10" ht="40.5">
      <c r="A22" s="54">
        <v>7</v>
      </c>
      <c r="B22" s="55" t="s">
        <v>17</v>
      </c>
      <c r="C22" s="55" t="s">
        <v>45</v>
      </c>
      <c r="D22" s="67" t="s">
        <v>45</v>
      </c>
      <c r="E22" s="57" t="s">
        <v>19</v>
      </c>
      <c r="F22" s="58" t="s">
        <v>20</v>
      </c>
      <c r="G22" s="58" t="s">
        <v>46</v>
      </c>
      <c r="H22" s="59">
        <v>361.68</v>
      </c>
      <c r="I22" s="102" t="s">
        <v>22</v>
      </c>
      <c r="J22" s="102"/>
    </row>
    <row r="23" spans="1:10" s="6" customFormat="1" ht="30" customHeight="1">
      <c r="A23" s="61"/>
      <c r="B23" s="60" t="s">
        <v>17</v>
      </c>
      <c r="C23" s="61" t="s">
        <v>47</v>
      </c>
      <c r="D23" s="62"/>
      <c r="E23" s="63"/>
      <c r="F23" s="64"/>
      <c r="G23" s="70"/>
      <c r="H23" s="66">
        <f t="shared" si="0"/>
        <v>361.68</v>
      </c>
      <c r="I23" s="103"/>
      <c r="J23" s="104"/>
    </row>
    <row r="24" spans="1:10" ht="40.5">
      <c r="A24" s="54">
        <v>8</v>
      </c>
      <c r="B24" s="55" t="s">
        <v>17</v>
      </c>
      <c r="C24" s="55" t="s">
        <v>48</v>
      </c>
      <c r="D24" s="67" t="s">
        <v>48</v>
      </c>
      <c r="E24" s="57" t="s">
        <v>19</v>
      </c>
      <c r="F24" s="58" t="s">
        <v>20</v>
      </c>
      <c r="G24" s="58" t="s">
        <v>49</v>
      </c>
      <c r="H24" s="59">
        <v>351.44</v>
      </c>
      <c r="I24" s="102" t="s">
        <v>22</v>
      </c>
      <c r="J24" s="102"/>
    </row>
    <row r="25" spans="1:10" s="6" customFormat="1" ht="30" customHeight="1">
      <c r="A25" s="60"/>
      <c r="B25" s="60" t="s">
        <v>17</v>
      </c>
      <c r="C25" s="61" t="s">
        <v>50</v>
      </c>
      <c r="D25" s="62"/>
      <c r="E25" s="63"/>
      <c r="F25" s="64"/>
      <c r="G25" s="65"/>
      <c r="H25" s="66">
        <f t="shared" si="0"/>
        <v>351.44</v>
      </c>
      <c r="I25" s="103"/>
      <c r="J25" s="104"/>
    </row>
    <row r="26" spans="1:10" ht="40.5">
      <c r="A26" s="54">
        <v>9</v>
      </c>
      <c r="B26" s="55" t="s">
        <v>17</v>
      </c>
      <c r="C26" s="55" t="s">
        <v>51</v>
      </c>
      <c r="D26" s="67" t="s">
        <v>51</v>
      </c>
      <c r="E26" s="57" t="s">
        <v>19</v>
      </c>
      <c r="F26" s="58" t="s">
        <v>20</v>
      </c>
      <c r="G26" s="58" t="s">
        <v>52</v>
      </c>
      <c r="H26" s="59">
        <v>237.84</v>
      </c>
      <c r="I26" s="102" t="s">
        <v>22</v>
      </c>
      <c r="J26" s="102"/>
    </row>
    <row r="27" spans="1:10" s="6" customFormat="1" ht="30" customHeight="1">
      <c r="A27" s="60"/>
      <c r="B27" s="60" t="s">
        <v>17</v>
      </c>
      <c r="C27" s="61" t="s">
        <v>53</v>
      </c>
      <c r="D27" s="62"/>
      <c r="E27" s="63"/>
      <c r="F27" s="64"/>
      <c r="G27" s="65"/>
      <c r="H27" s="66">
        <f aca="true" t="shared" si="1" ref="H27:H31">SUM(H26:H26)</f>
        <v>237.84</v>
      </c>
      <c r="I27" s="103"/>
      <c r="J27" s="104"/>
    </row>
    <row r="28" spans="1:10" ht="40.5">
      <c r="A28" s="54">
        <v>10</v>
      </c>
      <c r="B28" s="55" t="s">
        <v>17</v>
      </c>
      <c r="C28" s="55" t="s">
        <v>54</v>
      </c>
      <c r="D28" s="56" t="s">
        <v>54</v>
      </c>
      <c r="E28" s="57" t="s">
        <v>19</v>
      </c>
      <c r="F28" s="58" t="s">
        <v>20</v>
      </c>
      <c r="G28" s="58" t="s">
        <v>55</v>
      </c>
      <c r="H28" s="59">
        <v>111.44</v>
      </c>
      <c r="I28" s="102" t="s">
        <v>22</v>
      </c>
      <c r="J28" s="102"/>
    </row>
    <row r="29" spans="1:10" s="6" customFormat="1" ht="30" customHeight="1">
      <c r="A29" s="60"/>
      <c r="B29" s="60" t="s">
        <v>17</v>
      </c>
      <c r="C29" s="61" t="s">
        <v>56</v>
      </c>
      <c r="D29" s="62"/>
      <c r="E29" s="63"/>
      <c r="F29" s="64"/>
      <c r="G29" s="65"/>
      <c r="H29" s="66">
        <f t="shared" si="1"/>
        <v>111.44</v>
      </c>
      <c r="I29" s="103"/>
      <c r="J29" s="104"/>
    </row>
    <row r="30" spans="1:10" ht="40.5">
      <c r="A30" s="54">
        <v>11</v>
      </c>
      <c r="B30" s="55" t="s">
        <v>17</v>
      </c>
      <c r="C30" s="56" t="s">
        <v>57</v>
      </c>
      <c r="D30" s="56" t="s">
        <v>57</v>
      </c>
      <c r="E30" s="57" t="s">
        <v>19</v>
      </c>
      <c r="F30" s="58" t="s">
        <v>20</v>
      </c>
      <c r="G30" s="58" t="s">
        <v>58</v>
      </c>
      <c r="H30" s="71">
        <v>10.24</v>
      </c>
      <c r="I30" s="102" t="s">
        <v>28</v>
      </c>
      <c r="J30" s="102"/>
    </row>
    <row r="31" spans="1:10" s="6" customFormat="1" ht="30" customHeight="1">
      <c r="A31" s="60"/>
      <c r="B31" s="60" t="s">
        <v>17</v>
      </c>
      <c r="C31" s="61" t="s">
        <v>59</v>
      </c>
      <c r="D31" s="62"/>
      <c r="E31" s="63"/>
      <c r="F31" s="64"/>
      <c r="G31" s="65"/>
      <c r="H31" s="66">
        <f t="shared" si="1"/>
        <v>10.24</v>
      </c>
      <c r="I31" s="103"/>
      <c r="J31" s="104"/>
    </row>
    <row r="32" spans="1:10" s="7" customFormat="1" ht="30" customHeight="1">
      <c r="A32" s="47" t="s">
        <v>60</v>
      </c>
      <c r="B32" s="48" t="s">
        <v>61</v>
      </c>
      <c r="C32" s="72"/>
      <c r="D32" s="73"/>
      <c r="E32" s="74"/>
      <c r="F32" s="75"/>
      <c r="G32" s="76"/>
      <c r="H32" s="77">
        <f>H35+H38+H41+H44+H46+H49+H52+H55+H58+H61</f>
        <v>15264</v>
      </c>
      <c r="I32" s="105"/>
      <c r="J32" s="106"/>
    </row>
    <row r="33" spans="1:10" ht="67.5">
      <c r="A33" s="54">
        <v>12</v>
      </c>
      <c r="B33" s="55" t="s">
        <v>61</v>
      </c>
      <c r="C33" s="55" t="s">
        <v>18</v>
      </c>
      <c r="D33" s="78" t="s">
        <v>18</v>
      </c>
      <c r="E33" s="79" t="s">
        <v>62</v>
      </c>
      <c r="F33" s="58" t="s">
        <v>63</v>
      </c>
      <c r="G33" s="58" t="s">
        <v>64</v>
      </c>
      <c r="H33" s="59">
        <v>699</v>
      </c>
      <c r="I33" s="102" t="s">
        <v>22</v>
      </c>
      <c r="J33" s="107"/>
    </row>
    <row r="34" spans="1:10" ht="67.5">
      <c r="A34" s="54">
        <v>12</v>
      </c>
      <c r="B34" s="55" t="s">
        <v>61</v>
      </c>
      <c r="C34" s="55" t="s">
        <v>18</v>
      </c>
      <c r="D34" s="78" t="s">
        <v>18</v>
      </c>
      <c r="E34" s="79" t="s">
        <v>62</v>
      </c>
      <c r="F34" s="68" t="s">
        <v>65</v>
      </c>
      <c r="G34" s="58" t="s">
        <v>66</v>
      </c>
      <c r="H34" s="59">
        <v>335</v>
      </c>
      <c r="I34" s="102" t="s">
        <v>28</v>
      </c>
      <c r="J34" s="107"/>
    </row>
    <row r="35" spans="1:10" s="8" customFormat="1" ht="30" customHeight="1">
      <c r="A35" s="60"/>
      <c r="B35" s="60" t="s">
        <v>61</v>
      </c>
      <c r="C35" s="80" t="s">
        <v>23</v>
      </c>
      <c r="D35" s="81"/>
      <c r="E35" s="82"/>
      <c r="F35" s="83"/>
      <c r="G35" s="84"/>
      <c r="H35" s="85">
        <f>SUM(H33:H34)</f>
        <v>1034</v>
      </c>
      <c r="I35" s="108"/>
      <c r="J35" s="109"/>
    </row>
    <row r="36" spans="1:10" ht="94.5">
      <c r="A36" s="54">
        <v>13</v>
      </c>
      <c r="B36" s="55" t="s">
        <v>61</v>
      </c>
      <c r="C36" s="55" t="s">
        <v>24</v>
      </c>
      <c r="D36" s="86" t="s">
        <v>24</v>
      </c>
      <c r="E36" s="57" t="s">
        <v>67</v>
      </c>
      <c r="F36" s="87" t="s">
        <v>65</v>
      </c>
      <c r="G36" s="58" t="s">
        <v>68</v>
      </c>
      <c r="H36" s="59">
        <v>626</v>
      </c>
      <c r="I36" s="102" t="s">
        <v>22</v>
      </c>
      <c r="J36" s="107"/>
    </row>
    <row r="37" spans="1:10" ht="94.5">
      <c r="A37" s="54">
        <v>13</v>
      </c>
      <c r="B37" s="55" t="s">
        <v>61</v>
      </c>
      <c r="C37" s="55" t="s">
        <v>24</v>
      </c>
      <c r="D37" s="86" t="s">
        <v>24</v>
      </c>
      <c r="E37" s="57" t="s">
        <v>67</v>
      </c>
      <c r="F37" s="68" t="s">
        <v>65</v>
      </c>
      <c r="G37" s="58" t="s">
        <v>69</v>
      </c>
      <c r="H37" s="59">
        <v>228</v>
      </c>
      <c r="I37" s="102" t="s">
        <v>28</v>
      </c>
      <c r="J37" s="107"/>
    </row>
    <row r="38" spans="1:10" s="6" customFormat="1" ht="30" customHeight="1">
      <c r="A38" s="60"/>
      <c r="B38" s="60" t="s">
        <v>61</v>
      </c>
      <c r="C38" s="80" t="s">
        <v>29</v>
      </c>
      <c r="D38" s="81"/>
      <c r="E38" s="82"/>
      <c r="F38" s="83"/>
      <c r="G38" s="84"/>
      <c r="H38" s="85">
        <f>SUM(H36:H37)</f>
        <v>854</v>
      </c>
      <c r="I38" s="108"/>
      <c r="J38" s="109"/>
    </row>
    <row r="39" spans="1:10" s="8" customFormat="1" ht="94.5">
      <c r="A39" s="54">
        <v>14</v>
      </c>
      <c r="B39" s="55" t="s">
        <v>61</v>
      </c>
      <c r="C39" s="55" t="s">
        <v>30</v>
      </c>
      <c r="D39" s="67" t="s">
        <v>70</v>
      </c>
      <c r="E39" s="57" t="s">
        <v>71</v>
      </c>
      <c r="F39" s="87" t="s">
        <v>65</v>
      </c>
      <c r="G39" s="58" t="s">
        <v>72</v>
      </c>
      <c r="H39" s="59">
        <v>710</v>
      </c>
      <c r="I39" s="102" t="s">
        <v>22</v>
      </c>
      <c r="J39" s="107"/>
    </row>
    <row r="40" spans="1:10" ht="94.5">
      <c r="A40" s="54">
        <v>14</v>
      </c>
      <c r="B40" s="55" t="s">
        <v>61</v>
      </c>
      <c r="C40" s="55" t="s">
        <v>30</v>
      </c>
      <c r="D40" s="67" t="s">
        <v>70</v>
      </c>
      <c r="E40" s="57" t="s">
        <v>71</v>
      </c>
      <c r="F40" s="87" t="s">
        <v>65</v>
      </c>
      <c r="G40" s="88" t="s">
        <v>73</v>
      </c>
      <c r="H40" s="59">
        <v>316</v>
      </c>
      <c r="I40" s="102" t="s">
        <v>28</v>
      </c>
      <c r="J40" s="107"/>
    </row>
    <row r="41" spans="1:10" s="6" customFormat="1" ht="39.75" customHeight="1">
      <c r="A41" s="60"/>
      <c r="B41" s="60" t="s">
        <v>61</v>
      </c>
      <c r="C41" s="80" t="s">
        <v>34</v>
      </c>
      <c r="D41" s="81"/>
      <c r="E41" s="82"/>
      <c r="F41" s="83"/>
      <c r="G41" s="84"/>
      <c r="H41" s="85">
        <f>SUM(H39:H40)</f>
        <v>1026</v>
      </c>
      <c r="I41" s="108"/>
      <c r="J41" s="109"/>
    </row>
    <row r="42" spans="1:10" s="8" customFormat="1" ht="148.5">
      <c r="A42" s="54">
        <v>15</v>
      </c>
      <c r="B42" s="55" t="s">
        <v>61</v>
      </c>
      <c r="C42" s="55" t="s">
        <v>35</v>
      </c>
      <c r="D42" s="67" t="s">
        <v>35</v>
      </c>
      <c r="E42" s="57" t="s">
        <v>74</v>
      </c>
      <c r="F42" s="87" t="s">
        <v>65</v>
      </c>
      <c r="G42" s="58" t="s">
        <v>75</v>
      </c>
      <c r="H42" s="59">
        <v>1275</v>
      </c>
      <c r="I42" s="102" t="s">
        <v>22</v>
      </c>
      <c r="J42" s="107"/>
    </row>
    <row r="43" spans="1:10" ht="148.5">
      <c r="A43" s="54">
        <v>15</v>
      </c>
      <c r="B43" s="55" t="s">
        <v>61</v>
      </c>
      <c r="C43" s="55" t="s">
        <v>35</v>
      </c>
      <c r="D43" s="67" t="s">
        <v>35</v>
      </c>
      <c r="E43" s="57" t="s">
        <v>74</v>
      </c>
      <c r="F43" s="87" t="s">
        <v>65</v>
      </c>
      <c r="G43" s="58" t="s">
        <v>76</v>
      </c>
      <c r="H43" s="59">
        <v>734</v>
      </c>
      <c r="I43" s="102" t="s">
        <v>28</v>
      </c>
      <c r="J43" s="107"/>
    </row>
    <row r="44" spans="1:10" s="6" customFormat="1" ht="30" customHeight="1">
      <c r="A44" s="60"/>
      <c r="B44" s="60" t="s">
        <v>61</v>
      </c>
      <c r="C44" s="80" t="s">
        <v>37</v>
      </c>
      <c r="D44" s="81"/>
      <c r="E44" s="82"/>
      <c r="F44" s="83"/>
      <c r="G44" s="84"/>
      <c r="H44" s="85">
        <f>SUM(H42:H43)</f>
        <v>2009</v>
      </c>
      <c r="I44" s="108"/>
      <c r="J44" s="109"/>
    </row>
    <row r="45" spans="1:10" s="8" customFormat="1" ht="162">
      <c r="A45" s="54">
        <v>16</v>
      </c>
      <c r="B45" s="55" t="s">
        <v>61</v>
      </c>
      <c r="C45" s="55" t="s">
        <v>38</v>
      </c>
      <c r="D45" s="67" t="s">
        <v>77</v>
      </c>
      <c r="E45" s="89" t="s">
        <v>78</v>
      </c>
      <c r="F45" s="87" t="s">
        <v>65</v>
      </c>
      <c r="G45" s="58" t="s">
        <v>79</v>
      </c>
      <c r="H45" s="59">
        <v>3601</v>
      </c>
      <c r="I45" s="102" t="s">
        <v>28</v>
      </c>
      <c r="J45" s="107"/>
    </row>
    <row r="46" spans="1:10" s="6" customFormat="1" ht="30" customHeight="1">
      <c r="A46" s="60"/>
      <c r="B46" s="60" t="s">
        <v>61</v>
      </c>
      <c r="C46" s="80" t="s">
        <v>40</v>
      </c>
      <c r="D46" s="81"/>
      <c r="E46" s="82"/>
      <c r="F46" s="83"/>
      <c r="G46" s="84"/>
      <c r="H46" s="85">
        <f>SUM(H45:H45)</f>
        <v>3601</v>
      </c>
      <c r="I46" s="108"/>
      <c r="J46" s="109"/>
    </row>
    <row r="47" spans="1:10" s="8" customFormat="1" ht="108">
      <c r="A47" s="54">
        <v>17</v>
      </c>
      <c r="B47" s="55" t="s">
        <v>61</v>
      </c>
      <c r="C47" s="55" t="s">
        <v>41</v>
      </c>
      <c r="D47" s="67" t="s">
        <v>77</v>
      </c>
      <c r="E47" s="90" t="s">
        <v>80</v>
      </c>
      <c r="F47" s="87" t="s">
        <v>65</v>
      </c>
      <c r="G47" s="58" t="s">
        <v>81</v>
      </c>
      <c r="H47" s="59">
        <v>1718</v>
      </c>
      <c r="I47" s="102" t="s">
        <v>22</v>
      </c>
      <c r="J47" s="107"/>
    </row>
    <row r="48" spans="1:10" ht="108">
      <c r="A48" s="54">
        <v>17</v>
      </c>
      <c r="B48" s="55" t="s">
        <v>61</v>
      </c>
      <c r="C48" s="55" t="s">
        <v>41</v>
      </c>
      <c r="D48" s="67" t="s">
        <v>77</v>
      </c>
      <c r="E48" s="90" t="s">
        <v>80</v>
      </c>
      <c r="F48" s="87" t="s">
        <v>65</v>
      </c>
      <c r="G48" s="58" t="s">
        <v>82</v>
      </c>
      <c r="H48" s="59">
        <v>612</v>
      </c>
      <c r="I48" s="102" t="s">
        <v>28</v>
      </c>
      <c r="J48" s="107"/>
    </row>
    <row r="49" spans="1:10" s="8" customFormat="1" ht="30" customHeight="1">
      <c r="A49" s="60"/>
      <c r="B49" s="60" t="s">
        <v>61</v>
      </c>
      <c r="C49" s="80" t="s">
        <v>44</v>
      </c>
      <c r="D49" s="81"/>
      <c r="E49" s="82"/>
      <c r="F49" s="83"/>
      <c r="G49" s="84"/>
      <c r="H49" s="85">
        <f>SUM(H47:H48)</f>
        <v>2330</v>
      </c>
      <c r="I49" s="108"/>
      <c r="J49" s="109"/>
    </row>
    <row r="50" spans="1:10" ht="121.5">
      <c r="A50" s="54">
        <v>18</v>
      </c>
      <c r="B50" s="55" t="s">
        <v>61</v>
      </c>
      <c r="C50" s="55" t="s">
        <v>45</v>
      </c>
      <c r="D50" s="67" t="s">
        <v>45</v>
      </c>
      <c r="E50" s="57" t="s">
        <v>83</v>
      </c>
      <c r="F50" s="87" t="s">
        <v>65</v>
      </c>
      <c r="G50" s="58" t="s">
        <v>84</v>
      </c>
      <c r="H50" s="59">
        <v>977</v>
      </c>
      <c r="I50" s="102" t="s">
        <v>22</v>
      </c>
      <c r="J50" s="107"/>
    </row>
    <row r="51" spans="1:10" ht="121.5">
      <c r="A51" s="54">
        <v>18</v>
      </c>
      <c r="B51" s="55" t="s">
        <v>61</v>
      </c>
      <c r="C51" s="55" t="s">
        <v>45</v>
      </c>
      <c r="D51" s="67" t="s">
        <v>45</v>
      </c>
      <c r="E51" s="57" t="s">
        <v>83</v>
      </c>
      <c r="F51" s="87" t="s">
        <v>65</v>
      </c>
      <c r="G51" s="58" t="s">
        <v>85</v>
      </c>
      <c r="H51" s="59">
        <v>508</v>
      </c>
      <c r="I51" s="102" t="s">
        <v>28</v>
      </c>
      <c r="J51" s="107"/>
    </row>
    <row r="52" spans="1:10" s="8" customFormat="1" ht="30" customHeight="1">
      <c r="A52" s="60"/>
      <c r="B52" s="60" t="s">
        <v>61</v>
      </c>
      <c r="C52" s="80" t="s">
        <v>47</v>
      </c>
      <c r="D52" s="81"/>
      <c r="E52" s="82"/>
      <c r="F52" s="83"/>
      <c r="G52" s="84"/>
      <c r="H52" s="85">
        <f>SUM(H50:H51)</f>
        <v>1485</v>
      </c>
      <c r="I52" s="108"/>
      <c r="J52" s="109"/>
    </row>
    <row r="53" spans="1:10" ht="135">
      <c r="A53" s="54">
        <v>19</v>
      </c>
      <c r="B53" s="55" t="s">
        <v>61</v>
      </c>
      <c r="C53" s="55" t="s">
        <v>48</v>
      </c>
      <c r="D53" s="67" t="s">
        <v>86</v>
      </c>
      <c r="E53" s="57" t="s">
        <v>87</v>
      </c>
      <c r="F53" s="87" t="s">
        <v>65</v>
      </c>
      <c r="G53" s="58" t="s">
        <v>88</v>
      </c>
      <c r="H53" s="59">
        <v>998</v>
      </c>
      <c r="I53" s="102" t="s">
        <v>22</v>
      </c>
      <c r="J53" s="107"/>
    </row>
    <row r="54" spans="1:10" ht="135">
      <c r="A54" s="54">
        <v>19</v>
      </c>
      <c r="B54" s="55" t="s">
        <v>61</v>
      </c>
      <c r="C54" s="55" t="s">
        <v>48</v>
      </c>
      <c r="D54" s="67" t="s">
        <v>86</v>
      </c>
      <c r="E54" s="57" t="s">
        <v>87</v>
      </c>
      <c r="F54" s="87" t="s">
        <v>65</v>
      </c>
      <c r="G54" s="58" t="s">
        <v>89</v>
      </c>
      <c r="H54" s="59">
        <v>376</v>
      </c>
      <c r="I54" s="102" t="s">
        <v>28</v>
      </c>
      <c r="J54" s="107"/>
    </row>
    <row r="55" spans="1:10" s="8" customFormat="1" ht="30" customHeight="1">
      <c r="A55" s="60"/>
      <c r="B55" s="60" t="s">
        <v>61</v>
      </c>
      <c r="C55" s="80" t="s">
        <v>50</v>
      </c>
      <c r="D55" s="81"/>
      <c r="E55" s="82"/>
      <c r="F55" s="83"/>
      <c r="G55" s="84"/>
      <c r="H55" s="85">
        <f>SUM(H53:H54)</f>
        <v>1374</v>
      </c>
      <c r="I55" s="108"/>
      <c r="J55" s="109"/>
    </row>
    <row r="56" spans="1:10" ht="94.5">
      <c r="A56" s="54">
        <v>20</v>
      </c>
      <c r="B56" s="55" t="s">
        <v>61</v>
      </c>
      <c r="C56" s="55" t="s">
        <v>51</v>
      </c>
      <c r="D56" s="67" t="s">
        <v>51</v>
      </c>
      <c r="E56" s="57" t="s">
        <v>90</v>
      </c>
      <c r="F56" s="87" t="s">
        <v>65</v>
      </c>
      <c r="G56" s="58" t="s">
        <v>91</v>
      </c>
      <c r="H56" s="59">
        <v>642</v>
      </c>
      <c r="I56" s="102" t="s">
        <v>22</v>
      </c>
      <c r="J56" s="107"/>
    </row>
    <row r="57" spans="1:10" ht="94.5">
      <c r="A57" s="54">
        <v>20</v>
      </c>
      <c r="B57" s="55" t="s">
        <v>61</v>
      </c>
      <c r="C57" s="55" t="s">
        <v>51</v>
      </c>
      <c r="D57" s="67" t="s">
        <v>51</v>
      </c>
      <c r="E57" s="57" t="s">
        <v>90</v>
      </c>
      <c r="F57" s="87" t="s">
        <v>65</v>
      </c>
      <c r="G57" s="58" t="s">
        <v>92</v>
      </c>
      <c r="H57" s="59">
        <v>336</v>
      </c>
      <c r="I57" s="102" t="s">
        <v>28</v>
      </c>
      <c r="J57" s="107"/>
    </row>
    <row r="58" spans="1:10" s="6" customFormat="1" ht="30" customHeight="1">
      <c r="A58" s="60"/>
      <c r="B58" s="60" t="s">
        <v>61</v>
      </c>
      <c r="C58" s="80" t="s">
        <v>53</v>
      </c>
      <c r="D58" s="81"/>
      <c r="E58" s="82"/>
      <c r="F58" s="83"/>
      <c r="G58" s="84"/>
      <c r="H58" s="85">
        <f>SUM(H56:H57)</f>
        <v>978</v>
      </c>
      <c r="I58" s="108"/>
      <c r="J58" s="109"/>
    </row>
    <row r="59" spans="1:10" s="8" customFormat="1" ht="67.5">
      <c r="A59" s="54">
        <v>21</v>
      </c>
      <c r="B59" s="55" t="s">
        <v>61</v>
      </c>
      <c r="C59" s="55" t="s">
        <v>54</v>
      </c>
      <c r="D59" s="56" t="s">
        <v>35</v>
      </c>
      <c r="E59" s="57" t="s">
        <v>93</v>
      </c>
      <c r="F59" s="87" t="s">
        <v>65</v>
      </c>
      <c r="G59" s="58" t="s">
        <v>94</v>
      </c>
      <c r="H59" s="59">
        <v>316</v>
      </c>
      <c r="I59" s="102" t="s">
        <v>22</v>
      </c>
      <c r="J59" s="107"/>
    </row>
    <row r="60" spans="1:10" ht="67.5">
      <c r="A60" s="54">
        <v>21</v>
      </c>
      <c r="B60" s="55" t="s">
        <v>61</v>
      </c>
      <c r="C60" s="55" t="s">
        <v>54</v>
      </c>
      <c r="D60" s="56" t="s">
        <v>35</v>
      </c>
      <c r="E60" s="57" t="s">
        <v>93</v>
      </c>
      <c r="F60" s="87" t="s">
        <v>65</v>
      </c>
      <c r="G60" s="58" t="s">
        <v>95</v>
      </c>
      <c r="H60" s="59">
        <v>257</v>
      </c>
      <c r="I60" s="102" t="s">
        <v>28</v>
      </c>
      <c r="J60" s="107"/>
    </row>
    <row r="61" spans="1:10" s="6" customFormat="1" ht="30" customHeight="1">
      <c r="A61" s="60"/>
      <c r="B61" s="60" t="s">
        <v>61</v>
      </c>
      <c r="C61" s="80" t="s">
        <v>56</v>
      </c>
      <c r="D61" s="81"/>
      <c r="E61" s="82"/>
      <c r="F61" s="83"/>
      <c r="G61" s="84"/>
      <c r="H61" s="85">
        <f>SUM(H59:H60)</f>
        <v>573</v>
      </c>
      <c r="I61" s="108"/>
      <c r="J61" s="109"/>
    </row>
    <row r="62" spans="1:10" s="9" customFormat="1" ht="30" customHeight="1">
      <c r="A62" s="35" t="s">
        <v>96</v>
      </c>
      <c r="B62" s="41" t="s">
        <v>97</v>
      </c>
      <c r="C62" s="91"/>
      <c r="D62" s="92"/>
      <c r="E62" s="93"/>
      <c r="F62" s="94"/>
      <c r="G62" s="95"/>
      <c r="H62" s="46">
        <f>H63+H142</f>
        <v>17810.5791</v>
      </c>
      <c r="I62" s="92"/>
      <c r="J62" s="91"/>
    </row>
    <row r="63" spans="1:10" s="9" customFormat="1" ht="30" customHeight="1">
      <c r="A63" s="72" t="s">
        <v>16</v>
      </c>
      <c r="B63" s="48" t="s">
        <v>98</v>
      </c>
      <c r="C63" s="91"/>
      <c r="D63" s="92"/>
      <c r="E63" s="93"/>
      <c r="F63" s="94"/>
      <c r="G63" s="95"/>
      <c r="H63" s="77">
        <f>H116+H118+H120+H134+H141</f>
        <v>11034.3331</v>
      </c>
      <c r="I63" s="110"/>
      <c r="J63" s="91"/>
    </row>
    <row r="64" spans="1:10" s="10" customFormat="1" ht="40.5">
      <c r="A64" s="96">
        <v>22</v>
      </c>
      <c r="B64" s="67" t="s">
        <v>99</v>
      </c>
      <c r="C64" s="97" t="s">
        <v>100</v>
      </c>
      <c r="D64" s="97" t="s">
        <v>101</v>
      </c>
      <c r="E64" s="98" t="s">
        <v>102</v>
      </c>
      <c r="F64" s="98" t="s">
        <v>103</v>
      </c>
      <c r="G64" s="98" t="s">
        <v>104</v>
      </c>
      <c r="H64" s="99">
        <v>1194.1616</v>
      </c>
      <c r="I64" s="111" t="s">
        <v>22</v>
      </c>
      <c r="J64" s="111"/>
    </row>
    <row r="65" spans="1:10" s="10" customFormat="1" ht="40.5">
      <c r="A65" s="96">
        <v>23</v>
      </c>
      <c r="B65" s="67" t="s">
        <v>105</v>
      </c>
      <c r="C65" s="112" t="s">
        <v>100</v>
      </c>
      <c r="D65" s="113" t="s">
        <v>106</v>
      </c>
      <c r="E65" s="114" t="s">
        <v>107</v>
      </c>
      <c r="F65" s="98" t="s">
        <v>103</v>
      </c>
      <c r="G65" s="115" t="s">
        <v>108</v>
      </c>
      <c r="H65" s="116"/>
      <c r="I65" s="158"/>
      <c r="J65" s="158"/>
    </row>
    <row r="66" spans="1:10" s="11" customFormat="1" ht="40.5">
      <c r="A66" s="54">
        <v>24</v>
      </c>
      <c r="B66" s="67" t="s">
        <v>109</v>
      </c>
      <c r="C66" s="117" t="s">
        <v>100</v>
      </c>
      <c r="D66" s="67" t="s">
        <v>110</v>
      </c>
      <c r="E66" s="58" t="s">
        <v>111</v>
      </c>
      <c r="F66" s="118" t="s">
        <v>103</v>
      </c>
      <c r="G66" s="58" t="s">
        <v>112</v>
      </c>
      <c r="H66" s="119"/>
      <c r="I66" s="159"/>
      <c r="J66" s="159"/>
    </row>
    <row r="67" spans="1:10" s="10" customFormat="1" ht="40.5">
      <c r="A67" s="96">
        <v>25</v>
      </c>
      <c r="B67" s="120" t="s">
        <v>113</v>
      </c>
      <c r="C67" s="112" t="s">
        <v>100</v>
      </c>
      <c r="D67" s="120" t="s">
        <v>114</v>
      </c>
      <c r="E67" s="58" t="s">
        <v>115</v>
      </c>
      <c r="F67" s="88" t="s">
        <v>116</v>
      </c>
      <c r="G67" s="121" t="s">
        <v>117</v>
      </c>
      <c r="H67" s="116"/>
      <c r="I67" s="158"/>
      <c r="J67" s="158"/>
    </row>
    <row r="68" spans="1:10" s="10" customFormat="1" ht="40.5">
      <c r="A68" s="96">
        <v>26</v>
      </c>
      <c r="B68" s="120" t="s">
        <v>118</v>
      </c>
      <c r="C68" s="112" t="s">
        <v>100</v>
      </c>
      <c r="D68" s="120" t="s">
        <v>119</v>
      </c>
      <c r="E68" s="58" t="s">
        <v>120</v>
      </c>
      <c r="F68" s="88" t="s">
        <v>116</v>
      </c>
      <c r="G68" s="121" t="s">
        <v>121</v>
      </c>
      <c r="H68" s="116"/>
      <c r="I68" s="158"/>
      <c r="J68" s="158"/>
    </row>
    <row r="69" spans="1:10" s="12" customFormat="1" ht="40.5">
      <c r="A69" s="96">
        <v>27</v>
      </c>
      <c r="B69" s="120" t="s">
        <v>122</v>
      </c>
      <c r="C69" s="112" t="s">
        <v>100</v>
      </c>
      <c r="D69" s="120" t="s">
        <v>123</v>
      </c>
      <c r="E69" s="58" t="s">
        <v>124</v>
      </c>
      <c r="F69" s="88" t="s">
        <v>116</v>
      </c>
      <c r="G69" s="121" t="s">
        <v>112</v>
      </c>
      <c r="H69" s="116"/>
      <c r="I69" s="158"/>
      <c r="J69" s="158"/>
    </row>
    <row r="70" spans="1:10" s="10" customFormat="1" ht="40.5">
      <c r="A70" s="96">
        <v>28</v>
      </c>
      <c r="B70" s="120" t="s">
        <v>125</v>
      </c>
      <c r="C70" s="112" t="s">
        <v>100</v>
      </c>
      <c r="D70" s="120" t="s">
        <v>126</v>
      </c>
      <c r="E70" s="58" t="s">
        <v>127</v>
      </c>
      <c r="F70" s="88" t="s">
        <v>116</v>
      </c>
      <c r="G70" s="121" t="s">
        <v>128</v>
      </c>
      <c r="H70" s="116"/>
      <c r="I70" s="158"/>
      <c r="J70" s="158"/>
    </row>
    <row r="71" spans="1:10" s="10" customFormat="1" ht="40.5">
      <c r="A71" s="96">
        <v>29</v>
      </c>
      <c r="B71" s="120" t="s">
        <v>129</v>
      </c>
      <c r="C71" s="112" t="s">
        <v>100</v>
      </c>
      <c r="D71" s="120" t="s">
        <v>130</v>
      </c>
      <c r="E71" s="58" t="s">
        <v>131</v>
      </c>
      <c r="F71" s="88" t="s">
        <v>116</v>
      </c>
      <c r="G71" s="121" t="s">
        <v>132</v>
      </c>
      <c r="H71" s="116"/>
      <c r="I71" s="158"/>
      <c r="J71" s="158"/>
    </row>
    <row r="72" spans="1:10" s="10" customFormat="1" ht="40.5">
      <c r="A72" s="96">
        <v>30</v>
      </c>
      <c r="B72" s="120" t="s">
        <v>133</v>
      </c>
      <c r="C72" s="112" t="s">
        <v>100</v>
      </c>
      <c r="D72" s="120" t="s">
        <v>134</v>
      </c>
      <c r="E72" s="58" t="s">
        <v>135</v>
      </c>
      <c r="F72" s="88" t="s">
        <v>116</v>
      </c>
      <c r="G72" s="121" t="s">
        <v>136</v>
      </c>
      <c r="H72" s="116"/>
      <c r="I72" s="158"/>
      <c r="J72" s="158"/>
    </row>
    <row r="73" spans="1:10" s="12" customFormat="1" ht="40.5">
      <c r="A73" s="96">
        <v>31</v>
      </c>
      <c r="B73" s="120" t="s">
        <v>137</v>
      </c>
      <c r="C73" s="112" t="s">
        <v>100</v>
      </c>
      <c r="D73" s="56" t="s">
        <v>138</v>
      </c>
      <c r="E73" s="58" t="s">
        <v>127</v>
      </c>
      <c r="F73" s="88" t="s">
        <v>116</v>
      </c>
      <c r="G73" s="121" t="s">
        <v>139</v>
      </c>
      <c r="H73" s="116"/>
      <c r="I73" s="158"/>
      <c r="J73" s="158"/>
    </row>
    <row r="74" spans="1:10" s="12" customFormat="1" ht="40.5">
      <c r="A74" s="96">
        <v>32</v>
      </c>
      <c r="B74" s="120" t="s">
        <v>140</v>
      </c>
      <c r="C74" s="112" t="s">
        <v>100</v>
      </c>
      <c r="D74" s="120" t="s">
        <v>141</v>
      </c>
      <c r="E74" s="58" t="s">
        <v>142</v>
      </c>
      <c r="F74" s="88" t="s">
        <v>116</v>
      </c>
      <c r="G74" s="121" t="s">
        <v>143</v>
      </c>
      <c r="H74" s="116"/>
      <c r="I74" s="158"/>
      <c r="J74" s="158"/>
    </row>
    <row r="75" spans="1:10" s="12" customFormat="1" ht="108">
      <c r="A75" s="96">
        <v>33</v>
      </c>
      <c r="B75" s="67" t="s">
        <v>144</v>
      </c>
      <c r="C75" s="112" t="s">
        <v>100</v>
      </c>
      <c r="D75" s="122" t="s">
        <v>145</v>
      </c>
      <c r="E75" s="58" t="s">
        <v>146</v>
      </c>
      <c r="F75" s="123" t="s">
        <v>116</v>
      </c>
      <c r="G75" s="121" t="s">
        <v>147</v>
      </c>
      <c r="H75" s="116"/>
      <c r="I75" s="158"/>
      <c r="J75" s="158"/>
    </row>
    <row r="76" spans="1:10" s="10" customFormat="1" ht="67.5">
      <c r="A76" s="96">
        <v>34</v>
      </c>
      <c r="B76" s="67" t="s">
        <v>148</v>
      </c>
      <c r="C76" s="112" t="s">
        <v>100</v>
      </c>
      <c r="D76" s="122" t="s">
        <v>149</v>
      </c>
      <c r="E76" s="58" t="s">
        <v>150</v>
      </c>
      <c r="F76" s="124" t="s">
        <v>116</v>
      </c>
      <c r="G76" s="121" t="s">
        <v>151</v>
      </c>
      <c r="H76" s="116"/>
      <c r="I76" s="158"/>
      <c r="J76" s="158"/>
    </row>
    <row r="77" spans="1:10" s="12" customFormat="1" ht="40.5">
      <c r="A77" s="96">
        <v>35</v>
      </c>
      <c r="B77" s="67" t="s">
        <v>152</v>
      </c>
      <c r="C77" s="112" t="s">
        <v>100</v>
      </c>
      <c r="D77" s="122" t="s">
        <v>153</v>
      </c>
      <c r="E77" s="58" t="s">
        <v>154</v>
      </c>
      <c r="F77" s="124" t="s">
        <v>116</v>
      </c>
      <c r="G77" s="121" t="s">
        <v>155</v>
      </c>
      <c r="H77" s="116"/>
      <c r="I77" s="158"/>
      <c r="J77" s="158"/>
    </row>
    <row r="78" spans="1:10" s="12" customFormat="1" ht="67.5">
      <c r="A78" s="96">
        <v>36</v>
      </c>
      <c r="B78" s="67" t="s">
        <v>156</v>
      </c>
      <c r="C78" s="112" t="s">
        <v>100</v>
      </c>
      <c r="D78" s="122" t="s">
        <v>157</v>
      </c>
      <c r="E78" s="58" t="s">
        <v>158</v>
      </c>
      <c r="F78" s="124" t="s">
        <v>116</v>
      </c>
      <c r="G78" s="121" t="s">
        <v>159</v>
      </c>
      <c r="H78" s="116"/>
      <c r="I78" s="158"/>
      <c r="J78" s="158"/>
    </row>
    <row r="79" spans="1:10" s="10" customFormat="1" ht="54">
      <c r="A79" s="96">
        <v>37</v>
      </c>
      <c r="B79" s="67" t="s">
        <v>160</v>
      </c>
      <c r="C79" s="112" t="s">
        <v>100</v>
      </c>
      <c r="D79" s="122" t="s">
        <v>161</v>
      </c>
      <c r="E79" s="58" t="s">
        <v>162</v>
      </c>
      <c r="F79" s="124" t="s">
        <v>116</v>
      </c>
      <c r="G79" s="121" t="s">
        <v>163</v>
      </c>
      <c r="H79" s="116"/>
      <c r="I79" s="158"/>
      <c r="J79" s="158"/>
    </row>
    <row r="80" spans="1:10" s="10" customFormat="1" ht="121.5">
      <c r="A80" s="96">
        <v>38</v>
      </c>
      <c r="B80" s="56" t="s">
        <v>164</v>
      </c>
      <c r="C80" s="112" t="s">
        <v>100</v>
      </c>
      <c r="D80" s="122" t="s">
        <v>165</v>
      </c>
      <c r="E80" s="58" t="s">
        <v>166</v>
      </c>
      <c r="F80" s="125" t="s">
        <v>116</v>
      </c>
      <c r="G80" s="121" t="s">
        <v>167</v>
      </c>
      <c r="H80" s="116"/>
      <c r="I80" s="158"/>
      <c r="J80" s="158"/>
    </row>
    <row r="81" spans="1:10" s="12" customFormat="1" ht="81">
      <c r="A81" s="96">
        <v>39</v>
      </c>
      <c r="B81" s="67" t="s">
        <v>168</v>
      </c>
      <c r="C81" s="112" t="s">
        <v>100</v>
      </c>
      <c r="D81" s="122" t="s">
        <v>169</v>
      </c>
      <c r="E81" s="58" t="s">
        <v>170</v>
      </c>
      <c r="F81" s="125" t="s">
        <v>116</v>
      </c>
      <c r="G81" s="126" t="s">
        <v>171</v>
      </c>
      <c r="H81" s="116"/>
      <c r="I81" s="158"/>
      <c r="J81" s="158"/>
    </row>
    <row r="82" spans="1:10" s="10" customFormat="1" ht="108">
      <c r="A82" s="96">
        <v>40</v>
      </c>
      <c r="B82" s="67" t="s">
        <v>172</v>
      </c>
      <c r="C82" s="112" t="s">
        <v>100</v>
      </c>
      <c r="D82" s="122" t="s">
        <v>173</v>
      </c>
      <c r="E82" s="58" t="s">
        <v>174</v>
      </c>
      <c r="F82" s="125" t="s">
        <v>116</v>
      </c>
      <c r="G82" s="121" t="s">
        <v>175</v>
      </c>
      <c r="H82" s="116"/>
      <c r="I82" s="158"/>
      <c r="J82" s="158"/>
    </row>
    <row r="83" spans="1:10" s="10" customFormat="1" ht="94.5">
      <c r="A83" s="96">
        <v>41</v>
      </c>
      <c r="B83" s="67" t="s">
        <v>176</v>
      </c>
      <c r="C83" s="112" t="s">
        <v>100</v>
      </c>
      <c r="D83" s="122" t="s">
        <v>177</v>
      </c>
      <c r="E83" s="58" t="s">
        <v>178</v>
      </c>
      <c r="F83" s="125" t="s">
        <v>116</v>
      </c>
      <c r="G83" s="121" t="s">
        <v>179</v>
      </c>
      <c r="H83" s="116"/>
      <c r="I83" s="158"/>
      <c r="J83" s="158"/>
    </row>
    <row r="84" spans="1:10" s="12" customFormat="1" ht="40.5">
      <c r="A84" s="96">
        <v>42</v>
      </c>
      <c r="B84" s="67" t="s">
        <v>180</v>
      </c>
      <c r="C84" s="112" t="s">
        <v>100</v>
      </c>
      <c r="D84" s="122" t="s">
        <v>181</v>
      </c>
      <c r="E84" s="58" t="s">
        <v>182</v>
      </c>
      <c r="F84" s="125" t="s">
        <v>116</v>
      </c>
      <c r="G84" s="121" t="s">
        <v>183</v>
      </c>
      <c r="H84" s="116"/>
      <c r="I84" s="158"/>
      <c r="J84" s="158"/>
    </row>
    <row r="85" spans="1:10" s="10" customFormat="1" ht="54">
      <c r="A85" s="96">
        <v>43</v>
      </c>
      <c r="B85" s="67" t="s">
        <v>184</v>
      </c>
      <c r="C85" s="112" t="s">
        <v>100</v>
      </c>
      <c r="D85" s="122" t="s">
        <v>185</v>
      </c>
      <c r="E85" s="58" t="s">
        <v>150</v>
      </c>
      <c r="F85" s="125" t="s">
        <v>116</v>
      </c>
      <c r="G85" s="121" t="s">
        <v>186</v>
      </c>
      <c r="H85" s="116"/>
      <c r="I85" s="158"/>
      <c r="J85" s="158"/>
    </row>
    <row r="86" spans="1:10" s="10" customFormat="1" ht="40.5">
      <c r="A86" s="96">
        <v>44</v>
      </c>
      <c r="B86" s="67" t="s">
        <v>187</v>
      </c>
      <c r="C86" s="112" t="s">
        <v>100</v>
      </c>
      <c r="D86" s="122" t="s">
        <v>188</v>
      </c>
      <c r="E86" s="58" t="s">
        <v>189</v>
      </c>
      <c r="F86" s="125" t="s">
        <v>116</v>
      </c>
      <c r="G86" s="121" t="s">
        <v>190</v>
      </c>
      <c r="H86" s="116"/>
      <c r="I86" s="158"/>
      <c r="J86" s="158"/>
    </row>
    <row r="87" spans="1:10" s="10" customFormat="1" ht="40.5">
      <c r="A87" s="96">
        <v>45</v>
      </c>
      <c r="B87" s="67" t="s">
        <v>191</v>
      </c>
      <c r="C87" s="112" t="s">
        <v>100</v>
      </c>
      <c r="D87" s="122" t="s">
        <v>192</v>
      </c>
      <c r="E87" s="58" t="s">
        <v>193</v>
      </c>
      <c r="F87" s="125" t="s">
        <v>116</v>
      </c>
      <c r="G87" s="121" t="s">
        <v>194</v>
      </c>
      <c r="H87" s="116"/>
      <c r="I87" s="158"/>
      <c r="J87" s="158"/>
    </row>
    <row r="88" spans="1:10" s="12" customFormat="1" ht="40.5">
      <c r="A88" s="96">
        <v>46</v>
      </c>
      <c r="B88" s="67" t="s">
        <v>195</v>
      </c>
      <c r="C88" s="112" t="s">
        <v>100</v>
      </c>
      <c r="D88" s="122" t="s">
        <v>196</v>
      </c>
      <c r="E88" s="58" t="s">
        <v>197</v>
      </c>
      <c r="F88" s="125" t="s">
        <v>116</v>
      </c>
      <c r="G88" s="121" t="s">
        <v>198</v>
      </c>
      <c r="H88" s="116"/>
      <c r="I88" s="158"/>
      <c r="J88" s="158"/>
    </row>
    <row r="89" spans="1:10" s="10" customFormat="1" ht="40.5">
      <c r="A89" s="96">
        <v>47</v>
      </c>
      <c r="B89" s="67" t="s">
        <v>199</v>
      </c>
      <c r="C89" s="112" t="s">
        <v>100</v>
      </c>
      <c r="D89" s="127" t="s">
        <v>200</v>
      </c>
      <c r="E89" s="114" t="s">
        <v>201</v>
      </c>
      <c r="F89" s="121" t="s">
        <v>116</v>
      </c>
      <c r="G89" s="121" t="s">
        <v>202</v>
      </c>
      <c r="H89" s="116"/>
      <c r="I89" s="158"/>
      <c r="J89" s="158"/>
    </row>
    <row r="90" spans="1:10" s="10" customFormat="1" ht="40.5">
      <c r="A90" s="96">
        <v>48</v>
      </c>
      <c r="B90" s="67" t="s">
        <v>203</v>
      </c>
      <c r="C90" s="112" t="s">
        <v>100</v>
      </c>
      <c r="D90" s="122" t="s">
        <v>204</v>
      </c>
      <c r="E90" s="58" t="s">
        <v>205</v>
      </c>
      <c r="F90" s="121" t="s">
        <v>116</v>
      </c>
      <c r="G90" s="121" t="s">
        <v>206</v>
      </c>
      <c r="H90" s="116"/>
      <c r="I90" s="158"/>
      <c r="J90" s="158"/>
    </row>
    <row r="91" spans="1:10" s="10" customFormat="1" ht="108">
      <c r="A91" s="96">
        <v>49</v>
      </c>
      <c r="B91" s="67" t="s">
        <v>207</v>
      </c>
      <c r="C91" s="112" t="s">
        <v>100</v>
      </c>
      <c r="D91" s="127" t="s">
        <v>208</v>
      </c>
      <c r="E91" s="114" t="s">
        <v>209</v>
      </c>
      <c r="F91" s="121" t="s">
        <v>116</v>
      </c>
      <c r="G91" s="121" t="s">
        <v>210</v>
      </c>
      <c r="H91" s="116"/>
      <c r="I91" s="158"/>
      <c r="J91" s="158"/>
    </row>
    <row r="92" spans="1:10" s="12" customFormat="1" ht="67.5">
      <c r="A92" s="96">
        <v>50</v>
      </c>
      <c r="B92" s="67" t="s">
        <v>211</v>
      </c>
      <c r="C92" s="112" t="s">
        <v>100</v>
      </c>
      <c r="D92" s="127" t="s">
        <v>212</v>
      </c>
      <c r="E92" s="114" t="s">
        <v>213</v>
      </c>
      <c r="F92" s="125" t="s">
        <v>116</v>
      </c>
      <c r="G92" s="121" t="s">
        <v>214</v>
      </c>
      <c r="H92" s="116"/>
      <c r="I92" s="158"/>
      <c r="J92" s="158"/>
    </row>
    <row r="93" spans="1:10" s="10" customFormat="1" ht="40.5">
      <c r="A93" s="96">
        <v>51</v>
      </c>
      <c r="B93" s="67" t="s">
        <v>215</v>
      </c>
      <c r="C93" s="112" t="s">
        <v>100</v>
      </c>
      <c r="D93" s="127" t="s">
        <v>216</v>
      </c>
      <c r="E93" s="114" t="s">
        <v>217</v>
      </c>
      <c r="F93" s="121" t="s">
        <v>116</v>
      </c>
      <c r="G93" s="121" t="s">
        <v>218</v>
      </c>
      <c r="H93" s="116"/>
      <c r="I93" s="158"/>
      <c r="J93" s="158"/>
    </row>
    <row r="94" spans="1:10" s="10" customFormat="1" ht="40.5">
      <c r="A94" s="96">
        <v>52</v>
      </c>
      <c r="B94" s="67" t="s">
        <v>219</v>
      </c>
      <c r="C94" s="112" t="s">
        <v>100</v>
      </c>
      <c r="D94" s="128" t="s">
        <v>220</v>
      </c>
      <c r="E94" s="114" t="s">
        <v>221</v>
      </c>
      <c r="F94" s="121" t="s">
        <v>116</v>
      </c>
      <c r="G94" s="121" t="s">
        <v>222</v>
      </c>
      <c r="H94" s="116"/>
      <c r="I94" s="158"/>
      <c r="J94" s="158"/>
    </row>
    <row r="95" spans="1:10" s="12" customFormat="1" ht="40.5">
      <c r="A95" s="96">
        <v>53</v>
      </c>
      <c r="B95" s="67" t="s">
        <v>223</v>
      </c>
      <c r="C95" s="112" t="s">
        <v>100</v>
      </c>
      <c r="D95" s="127" t="s">
        <v>224</v>
      </c>
      <c r="E95" s="114" t="s">
        <v>225</v>
      </c>
      <c r="F95" s="121" t="s">
        <v>116</v>
      </c>
      <c r="G95" s="121" t="s">
        <v>226</v>
      </c>
      <c r="H95" s="116"/>
      <c r="I95" s="158"/>
      <c r="J95" s="158"/>
    </row>
    <row r="96" spans="1:10" s="12" customFormat="1" ht="40.5">
      <c r="A96" s="96">
        <v>54</v>
      </c>
      <c r="B96" s="67" t="s">
        <v>227</v>
      </c>
      <c r="C96" s="112" t="s">
        <v>100</v>
      </c>
      <c r="D96" s="128" t="s">
        <v>228</v>
      </c>
      <c r="E96" s="114" t="s">
        <v>229</v>
      </c>
      <c r="F96" s="121" t="s">
        <v>116</v>
      </c>
      <c r="G96" s="121" t="s">
        <v>230</v>
      </c>
      <c r="H96" s="116"/>
      <c r="I96" s="158"/>
      <c r="J96" s="158"/>
    </row>
    <row r="97" spans="1:10" s="12" customFormat="1" ht="67.5">
      <c r="A97" s="96">
        <v>55</v>
      </c>
      <c r="B97" s="56" t="s">
        <v>231</v>
      </c>
      <c r="C97" s="112" t="s">
        <v>100</v>
      </c>
      <c r="D97" s="128" t="s">
        <v>232</v>
      </c>
      <c r="E97" s="114" t="s">
        <v>233</v>
      </c>
      <c r="F97" s="121" t="s">
        <v>116</v>
      </c>
      <c r="G97" s="126" t="s">
        <v>234</v>
      </c>
      <c r="H97" s="116"/>
      <c r="I97" s="158"/>
      <c r="J97" s="158"/>
    </row>
    <row r="98" spans="1:10" s="12" customFormat="1" ht="67.5">
      <c r="A98" s="96">
        <v>56</v>
      </c>
      <c r="B98" s="67" t="s">
        <v>235</v>
      </c>
      <c r="C98" s="112" t="s">
        <v>100</v>
      </c>
      <c r="D98" s="127" t="s">
        <v>236</v>
      </c>
      <c r="E98" s="114" t="s">
        <v>237</v>
      </c>
      <c r="F98" s="121" t="s">
        <v>116</v>
      </c>
      <c r="G98" s="121" t="s">
        <v>238</v>
      </c>
      <c r="H98" s="116"/>
      <c r="I98" s="158"/>
      <c r="J98" s="158"/>
    </row>
    <row r="99" spans="1:10" s="13" customFormat="1" ht="54">
      <c r="A99" s="96">
        <v>57</v>
      </c>
      <c r="B99" s="67" t="s">
        <v>239</v>
      </c>
      <c r="C99" s="112" t="s">
        <v>100</v>
      </c>
      <c r="D99" s="127" t="s">
        <v>240</v>
      </c>
      <c r="E99" s="114" t="s">
        <v>241</v>
      </c>
      <c r="F99" s="121" t="s">
        <v>116</v>
      </c>
      <c r="G99" s="121" t="s">
        <v>242</v>
      </c>
      <c r="H99" s="116"/>
      <c r="I99" s="158"/>
      <c r="J99" s="158"/>
    </row>
    <row r="100" spans="1:10" s="13" customFormat="1" ht="40.5">
      <c r="A100" s="96">
        <v>58</v>
      </c>
      <c r="B100" s="67" t="s">
        <v>243</v>
      </c>
      <c r="C100" s="112" t="s">
        <v>100</v>
      </c>
      <c r="D100" s="127" t="s">
        <v>244</v>
      </c>
      <c r="E100" s="114" t="s">
        <v>245</v>
      </c>
      <c r="F100" s="121" t="s">
        <v>116</v>
      </c>
      <c r="G100" s="121" t="s">
        <v>246</v>
      </c>
      <c r="H100" s="129"/>
      <c r="I100" s="160"/>
      <c r="J100" s="160"/>
    </row>
    <row r="101" spans="1:10" s="10" customFormat="1" ht="40.5">
      <c r="A101" s="96">
        <v>59</v>
      </c>
      <c r="B101" s="67" t="s">
        <v>247</v>
      </c>
      <c r="C101" s="112" t="s">
        <v>100</v>
      </c>
      <c r="D101" s="67" t="s">
        <v>248</v>
      </c>
      <c r="E101" s="118" t="s">
        <v>249</v>
      </c>
      <c r="F101" s="126" t="s">
        <v>250</v>
      </c>
      <c r="G101" s="121" t="s">
        <v>251</v>
      </c>
      <c r="H101" s="99">
        <v>477.8672</v>
      </c>
      <c r="I101" s="111" t="s">
        <v>22</v>
      </c>
      <c r="J101" s="111"/>
    </row>
    <row r="102" spans="1:10" s="10" customFormat="1" ht="54">
      <c r="A102" s="96">
        <v>60</v>
      </c>
      <c r="B102" s="56" t="s">
        <v>252</v>
      </c>
      <c r="C102" s="112" t="s">
        <v>100</v>
      </c>
      <c r="D102" s="127" t="s">
        <v>253</v>
      </c>
      <c r="E102" s="114" t="s">
        <v>254</v>
      </c>
      <c r="F102" s="130" t="s">
        <v>250</v>
      </c>
      <c r="G102" s="121" t="s">
        <v>255</v>
      </c>
      <c r="H102" s="116"/>
      <c r="I102" s="158"/>
      <c r="J102" s="158"/>
    </row>
    <row r="103" spans="1:10" s="10" customFormat="1" ht="94.5">
      <c r="A103" s="96">
        <v>61</v>
      </c>
      <c r="B103" s="67" t="s">
        <v>256</v>
      </c>
      <c r="C103" s="112" t="s">
        <v>100</v>
      </c>
      <c r="D103" s="131" t="s">
        <v>257</v>
      </c>
      <c r="E103" s="130" t="s">
        <v>258</v>
      </c>
      <c r="F103" s="130" t="s">
        <v>250</v>
      </c>
      <c r="G103" s="121" t="s">
        <v>259</v>
      </c>
      <c r="H103" s="129"/>
      <c r="I103" s="160"/>
      <c r="J103" s="160"/>
    </row>
    <row r="104" spans="1:10" s="12" customFormat="1" ht="40.5">
      <c r="A104" s="96">
        <v>62</v>
      </c>
      <c r="B104" s="67" t="s">
        <v>260</v>
      </c>
      <c r="C104" s="112" t="s">
        <v>100</v>
      </c>
      <c r="D104" s="132" t="s">
        <v>261</v>
      </c>
      <c r="E104" s="133" t="s">
        <v>262</v>
      </c>
      <c r="F104" s="98" t="s">
        <v>103</v>
      </c>
      <c r="G104" s="121" t="s">
        <v>112</v>
      </c>
      <c r="H104" s="99">
        <v>1808.2043</v>
      </c>
      <c r="I104" s="111" t="s">
        <v>263</v>
      </c>
      <c r="J104" s="111"/>
    </row>
    <row r="105" spans="1:10" s="12" customFormat="1" ht="54">
      <c r="A105" s="96">
        <v>63</v>
      </c>
      <c r="B105" s="67" t="s">
        <v>264</v>
      </c>
      <c r="C105" s="112" t="s">
        <v>100</v>
      </c>
      <c r="D105" s="131" t="s">
        <v>265</v>
      </c>
      <c r="E105" s="130" t="s">
        <v>249</v>
      </c>
      <c r="F105" s="134" t="s">
        <v>103</v>
      </c>
      <c r="G105" s="121" t="s">
        <v>266</v>
      </c>
      <c r="H105" s="116"/>
      <c r="I105" s="158"/>
      <c r="J105" s="158"/>
    </row>
    <row r="106" spans="1:10" s="13" customFormat="1" ht="54">
      <c r="A106" s="96">
        <v>64</v>
      </c>
      <c r="B106" s="67" t="s">
        <v>267</v>
      </c>
      <c r="C106" s="112" t="s">
        <v>100</v>
      </c>
      <c r="D106" s="127" t="s">
        <v>268</v>
      </c>
      <c r="E106" s="114" t="s">
        <v>269</v>
      </c>
      <c r="F106" s="98" t="s">
        <v>103</v>
      </c>
      <c r="G106" s="87" t="s">
        <v>270</v>
      </c>
      <c r="H106" s="116"/>
      <c r="I106" s="158"/>
      <c r="J106" s="158"/>
    </row>
    <row r="107" spans="1:10" s="10" customFormat="1" ht="54" customHeight="1">
      <c r="A107" s="96">
        <v>65</v>
      </c>
      <c r="B107" s="67" t="s">
        <v>271</v>
      </c>
      <c r="C107" s="112" t="s">
        <v>100</v>
      </c>
      <c r="D107" s="132" t="s">
        <v>272</v>
      </c>
      <c r="E107" s="133" t="s">
        <v>273</v>
      </c>
      <c r="F107" s="98" t="s">
        <v>103</v>
      </c>
      <c r="G107" s="87" t="s">
        <v>274</v>
      </c>
      <c r="H107" s="116"/>
      <c r="I107" s="158"/>
      <c r="J107" s="158"/>
    </row>
    <row r="108" spans="1:10" s="10" customFormat="1" ht="54" customHeight="1">
      <c r="A108" s="96">
        <v>66</v>
      </c>
      <c r="B108" s="67" t="s">
        <v>275</v>
      </c>
      <c r="C108" s="112" t="s">
        <v>100</v>
      </c>
      <c r="D108" s="132" t="s">
        <v>276</v>
      </c>
      <c r="E108" s="133" t="s">
        <v>277</v>
      </c>
      <c r="F108" s="98" t="s">
        <v>103</v>
      </c>
      <c r="G108" s="121" t="s">
        <v>278</v>
      </c>
      <c r="H108" s="116"/>
      <c r="I108" s="158"/>
      <c r="J108" s="158"/>
    </row>
    <row r="109" spans="1:10" s="10" customFormat="1" ht="54" customHeight="1">
      <c r="A109" s="96">
        <v>67</v>
      </c>
      <c r="B109" s="122" t="s">
        <v>279</v>
      </c>
      <c r="C109" s="112" t="s">
        <v>100</v>
      </c>
      <c r="D109" s="132" t="s">
        <v>280</v>
      </c>
      <c r="E109" s="133" t="s">
        <v>281</v>
      </c>
      <c r="F109" s="98" t="s">
        <v>103</v>
      </c>
      <c r="G109" s="121" t="s">
        <v>282</v>
      </c>
      <c r="H109" s="116"/>
      <c r="I109" s="158"/>
      <c r="J109" s="158"/>
    </row>
    <row r="110" spans="1:10" s="10" customFormat="1" ht="54" customHeight="1">
      <c r="A110" s="96">
        <v>68</v>
      </c>
      <c r="B110" s="122" t="s">
        <v>283</v>
      </c>
      <c r="C110" s="112" t="s">
        <v>100</v>
      </c>
      <c r="D110" s="132" t="s">
        <v>284</v>
      </c>
      <c r="E110" s="133" t="s">
        <v>285</v>
      </c>
      <c r="F110" s="98" t="s">
        <v>103</v>
      </c>
      <c r="G110" s="121" t="s">
        <v>286</v>
      </c>
      <c r="H110" s="116"/>
      <c r="I110" s="158"/>
      <c r="J110" s="158"/>
    </row>
    <row r="111" spans="1:10" s="10" customFormat="1" ht="54" customHeight="1">
      <c r="A111" s="96">
        <v>69</v>
      </c>
      <c r="B111" s="122" t="s">
        <v>287</v>
      </c>
      <c r="C111" s="112" t="s">
        <v>100</v>
      </c>
      <c r="D111" s="132" t="s">
        <v>288</v>
      </c>
      <c r="E111" s="133" t="s">
        <v>289</v>
      </c>
      <c r="F111" s="98" t="s">
        <v>103</v>
      </c>
      <c r="G111" s="121" t="s">
        <v>290</v>
      </c>
      <c r="H111" s="116"/>
      <c r="I111" s="158"/>
      <c r="J111" s="158"/>
    </row>
    <row r="112" spans="1:10" s="10" customFormat="1" ht="54" customHeight="1">
      <c r="A112" s="96">
        <v>70</v>
      </c>
      <c r="B112" s="120" t="s">
        <v>291</v>
      </c>
      <c r="C112" s="112" t="s">
        <v>100</v>
      </c>
      <c r="D112" s="132" t="s">
        <v>204</v>
      </c>
      <c r="E112" s="133" t="s">
        <v>292</v>
      </c>
      <c r="F112" s="98" t="s">
        <v>103</v>
      </c>
      <c r="G112" s="121" t="s">
        <v>293</v>
      </c>
      <c r="H112" s="116"/>
      <c r="I112" s="158"/>
      <c r="J112" s="158"/>
    </row>
    <row r="113" spans="1:10" s="12" customFormat="1" ht="94.5">
      <c r="A113" s="96">
        <v>71</v>
      </c>
      <c r="B113" s="67" t="s">
        <v>294</v>
      </c>
      <c r="C113" s="112" t="s">
        <v>100</v>
      </c>
      <c r="D113" s="127" t="s">
        <v>114</v>
      </c>
      <c r="E113" s="118" t="s">
        <v>258</v>
      </c>
      <c r="F113" s="125" t="s">
        <v>250</v>
      </c>
      <c r="G113" s="121" t="s">
        <v>295</v>
      </c>
      <c r="H113" s="116"/>
      <c r="I113" s="158"/>
      <c r="J113" s="158"/>
    </row>
    <row r="114" spans="1:10" s="13" customFormat="1" ht="54">
      <c r="A114" s="96">
        <v>72</v>
      </c>
      <c r="B114" s="67" t="s">
        <v>296</v>
      </c>
      <c r="C114" s="112" t="s">
        <v>100</v>
      </c>
      <c r="D114" s="127" t="s">
        <v>297</v>
      </c>
      <c r="E114" s="114" t="s">
        <v>298</v>
      </c>
      <c r="F114" s="126" t="s">
        <v>299</v>
      </c>
      <c r="G114" s="121" t="s">
        <v>300</v>
      </c>
      <c r="H114" s="129"/>
      <c r="I114" s="160"/>
      <c r="J114" s="160"/>
    </row>
    <row r="115" spans="1:10" s="10" customFormat="1" ht="54" customHeight="1">
      <c r="A115" s="96">
        <v>73</v>
      </c>
      <c r="B115" s="135" t="s">
        <v>301</v>
      </c>
      <c r="C115" s="97" t="s">
        <v>100</v>
      </c>
      <c r="D115" s="136" t="s">
        <v>302</v>
      </c>
      <c r="E115" s="126" t="s">
        <v>303</v>
      </c>
      <c r="F115" s="121" t="s">
        <v>304</v>
      </c>
      <c r="G115" s="126" t="s">
        <v>305</v>
      </c>
      <c r="H115" s="137">
        <v>321.54</v>
      </c>
      <c r="I115" s="127" t="s">
        <v>306</v>
      </c>
      <c r="J115" s="127"/>
    </row>
    <row r="116" spans="1:10" s="6" customFormat="1" ht="30" customHeight="1">
      <c r="A116" s="138"/>
      <c r="B116" s="139" t="s">
        <v>98</v>
      </c>
      <c r="C116" s="140" t="s">
        <v>307</v>
      </c>
      <c r="D116" s="81"/>
      <c r="E116" s="141"/>
      <c r="F116" s="84"/>
      <c r="G116" s="84"/>
      <c r="H116" s="142">
        <f>SUM(H64:H115)</f>
        <v>3801.7731000000003</v>
      </c>
      <c r="I116" s="81"/>
      <c r="J116" s="81"/>
    </row>
    <row r="117" spans="1:10" ht="162">
      <c r="A117" s="96">
        <v>74</v>
      </c>
      <c r="B117" s="56" t="s">
        <v>308</v>
      </c>
      <c r="C117" s="143" t="s">
        <v>309</v>
      </c>
      <c r="D117" s="143" t="s">
        <v>310</v>
      </c>
      <c r="E117" s="144" t="s">
        <v>311</v>
      </c>
      <c r="F117" s="145" t="s">
        <v>312</v>
      </c>
      <c r="G117" s="88" t="s">
        <v>313</v>
      </c>
      <c r="H117" s="146">
        <v>263</v>
      </c>
      <c r="I117" s="127" t="s">
        <v>28</v>
      </c>
      <c r="J117" s="127"/>
    </row>
    <row r="118" spans="1:10" s="6" customFormat="1" ht="30" customHeight="1">
      <c r="A118" s="138"/>
      <c r="B118" s="139" t="s">
        <v>98</v>
      </c>
      <c r="C118" s="147" t="s">
        <v>314</v>
      </c>
      <c r="D118" s="148"/>
      <c r="E118" s="149"/>
      <c r="F118" s="150"/>
      <c r="G118" s="151"/>
      <c r="H118" s="142">
        <f>H117</f>
        <v>263</v>
      </c>
      <c r="I118" s="81"/>
      <c r="J118" s="81"/>
    </row>
    <row r="119" spans="1:10" ht="40.5">
      <c r="A119" s="96">
        <v>75</v>
      </c>
      <c r="B119" s="56" t="s">
        <v>315</v>
      </c>
      <c r="C119" s="143" t="s">
        <v>316</v>
      </c>
      <c r="D119" s="143" t="s">
        <v>317</v>
      </c>
      <c r="E119" s="144" t="s">
        <v>318</v>
      </c>
      <c r="F119" s="145" t="s">
        <v>319</v>
      </c>
      <c r="G119" s="88" t="s">
        <v>320</v>
      </c>
      <c r="H119" s="146">
        <v>405</v>
      </c>
      <c r="I119" s="127" t="s">
        <v>321</v>
      </c>
      <c r="J119" s="127"/>
    </row>
    <row r="120" spans="1:10" s="6" customFormat="1" ht="30" customHeight="1">
      <c r="A120" s="138"/>
      <c r="B120" s="139" t="s">
        <v>98</v>
      </c>
      <c r="C120" s="147" t="s">
        <v>322</v>
      </c>
      <c r="D120" s="148"/>
      <c r="E120" s="149"/>
      <c r="F120" s="150"/>
      <c r="G120" s="151"/>
      <c r="H120" s="142">
        <f>H119</f>
        <v>405</v>
      </c>
      <c r="I120" s="81"/>
      <c r="J120" s="81"/>
    </row>
    <row r="121" spans="1:10" ht="54">
      <c r="A121" s="96">
        <v>76</v>
      </c>
      <c r="B121" s="132" t="s">
        <v>323</v>
      </c>
      <c r="C121" s="152" t="s">
        <v>324</v>
      </c>
      <c r="D121" s="152" t="s">
        <v>18</v>
      </c>
      <c r="E121" s="153" t="s">
        <v>325</v>
      </c>
      <c r="F121" s="154" t="s">
        <v>304</v>
      </c>
      <c r="G121" s="155" t="s">
        <v>326</v>
      </c>
      <c r="H121" s="99">
        <v>2189.12</v>
      </c>
      <c r="I121" s="111" t="s">
        <v>327</v>
      </c>
      <c r="J121" s="111"/>
    </row>
    <row r="122" spans="1:10" ht="94.5" customHeight="1">
      <c r="A122" s="96">
        <v>77</v>
      </c>
      <c r="B122" s="132" t="s">
        <v>328</v>
      </c>
      <c r="C122" s="152" t="s">
        <v>324</v>
      </c>
      <c r="D122" s="152" t="s">
        <v>18</v>
      </c>
      <c r="E122" s="153" t="s">
        <v>329</v>
      </c>
      <c r="F122" s="156" t="s">
        <v>304</v>
      </c>
      <c r="G122" s="126" t="s">
        <v>330</v>
      </c>
      <c r="H122" s="116"/>
      <c r="I122" s="158"/>
      <c r="J122" s="158"/>
    </row>
    <row r="123" spans="1:10" ht="94.5" customHeight="1">
      <c r="A123" s="96">
        <v>78</v>
      </c>
      <c r="B123" s="132" t="s">
        <v>331</v>
      </c>
      <c r="C123" s="152" t="s">
        <v>324</v>
      </c>
      <c r="D123" s="152" t="s">
        <v>51</v>
      </c>
      <c r="E123" s="153" t="s">
        <v>332</v>
      </c>
      <c r="F123" s="156" t="s">
        <v>304</v>
      </c>
      <c r="G123" s="121" t="s">
        <v>333</v>
      </c>
      <c r="H123" s="116"/>
      <c r="I123" s="158"/>
      <c r="J123" s="158"/>
    </row>
    <row r="124" spans="1:10" ht="94.5" customHeight="1">
      <c r="A124" s="96">
        <v>79</v>
      </c>
      <c r="B124" s="132" t="s">
        <v>334</v>
      </c>
      <c r="C124" s="152" t="s">
        <v>324</v>
      </c>
      <c r="D124" s="132" t="s">
        <v>24</v>
      </c>
      <c r="E124" s="157" t="s">
        <v>335</v>
      </c>
      <c r="F124" s="87" t="s">
        <v>304</v>
      </c>
      <c r="G124" s="157" t="s">
        <v>336</v>
      </c>
      <c r="H124" s="116"/>
      <c r="I124" s="158"/>
      <c r="J124" s="158"/>
    </row>
    <row r="125" spans="1:10" ht="94.5" customHeight="1">
      <c r="A125" s="96">
        <v>80</v>
      </c>
      <c r="B125" s="132" t="s">
        <v>337</v>
      </c>
      <c r="C125" s="152" t="s">
        <v>324</v>
      </c>
      <c r="D125" s="132" t="s">
        <v>38</v>
      </c>
      <c r="E125" s="157" t="s">
        <v>338</v>
      </c>
      <c r="F125" s="87" t="s">
        <v>304</v>
      </c>
      <c r="G125" s="87" t="s">
        <v>339</v>
      </c>
      <c r="H125" s="116"/>
      <c r="I125" s="158"/>
      <c r="J125" s="158"/>
    </row>
    <row r="126" spans="1:10" ht="94.5" customHeight="1">
      <c r="A126" s="96">
        <v>81</v>
      </c>
      <c r="B126" s="132" t="s">
        <v>340</v>
      </c>
      <c r="C126" s="152" t="s">
        <v>324</v>
      </c>
      <c r="D126" s="152" t="s">
        <v>38</v>
      </c>
      <c r="E126" s="157" t="s">
        <v>341</v>
      </c>
      <c r="F126" s="87" t="s">
        <v>304</v>
      </c>
      <c r="G126" s="87" t="s">
        <v>342</v>
      </c>
      <c r="H126" s="116"/>
      <c r="I126" s="158"/>
      <c r="J126" s="158"/>
    </row>
    <row r="127" spans="1:10" ht="94.5" customHeight="1">
      <c r="A127" s="96">
        <v>82</v>
      </c>
      <c r="B127" s="132" t="s">
        <v>343</v>
      </c>
      <c r="C127" s="152" t="s">
        <v>324</v>
      </c>
      <c r="D127" s="132" t="s">
        <v>48</v>
      </c>
      <c r="E127" s="157" t="s">
        <v>344</v>
      </c>
      <c r="F127" s="87" t="s">
        <v>304</v>
      </c>
      <c r="G127" s="87" t="s">
        <v>345</v>
      </c>
      <c r="H127" s="116"/>
      <c r="I127" s="158"/>
      <c r="J127" s="158"/>
    </row>
    <row r="128" spans="1:10" ht="94.5" customHeight="1">
      <c r="A128" s="96">
        <v>83</v>
      </c>
      <c r="B128" s="132" t="s">
        <v>346</v>
      </c>
      <c r="C128" s="152" t="s">
        <v>324</v>
      </c>
      <c r="D128" s="132" t="s">
        <v>51</v>
      </c>
      <c r="E128" s="157" t="s">
        <v>347</v>
      </c>
      <c r="F128" s="87" t="s">
        <v>304</v>
      </c>
      <c r="G128" s="87" t="s">
        <v>348</v>
      </c>
      <c r="H128" s="116"/>
      <c r="I128" s="158"/>
      <c r="J128" s="158"/>
    </row>
    <row r="129" spans="1:10" ht="94.5" customHeight="1">
      <c r="A129" s="96">
        <v>84</v>
      </c>
      <c r="B129" s="132" t="s">
        <v>349</v>
      </c>
      <c r="C129" s="152" t="s">
        <v>324</v>
      </c>
      <c r="D129" s="132" t="s">
        <v>35</v>
      </c>
      <c r="E129" s="157" t="s">
        <v>350</v>
      </c>
      <c r="F129" s="87" t="s">
        <v>304</v>
      </c>
      <c r="G129" s="87" t="s">
        <v>351</v>
      </c>
      <c r="H129" s="116"/>
      <c r="I129" s="158"/>
      <c r="J129" s="158"/>
    </row>
    <row r="130" spans="1:10" ht="94.5" customHeight="1">
      <c r="A130" s="96">
        <v>85</v>
      </c>
      <c r="B130" s="132" t="s">
        <v>352</v>
      </c>
      <c r="C130" s="152" t="s">
        <v>324</v>
      </c>
      <c r="D130" s="132" t="s">
        <v>35</v>
      </c>
      <c r="E130" s="157" t="s">
        <v>353</v>
      </c>
      <c r="F130" s="87" t="s">
        <v>304</v>
      </c>
      <c r="G130" s="87" t="s">
        <v>354</v>
      </c>
      <c r="H130" s="116"/>
      <c r="I130" s="158"/>
      <c r="J130" s="158"/>
    </row>
    <row r="131" spans="1:10" ht="94.5" customHeight="1">
      <c r="A131" s="96">
        <v>86</v>
      </c>
      <c r="B131" s="132" t="s">
        <v>355</v>
      </c>
      <c r="C131" s="152" t="s">
        <v>324</v>
      </c>
      <c r="D131" s="132" t="s">
        <v>24</v>
      </c>
      <c r="E131" s="157" t="s">
        <v>356</v>
      </c>
      <c r="F131" s="87" t="s">
        <v>304</v>
      </c>
      <c r="G131" s="87" t="s">
        <v>357</v>
      </c>
      <c r="H131" s="116"/>
      <c r="I131" s="158"/>
      <c r="J131" s="158"/>
    </row>
    <row r="132" spans="1:10" ht="94.5" customHeight="1">
      <c r="A132" s="96">
        <v>87</v>
      </c>
      <c r="B132" s="161" t="s">
        <v>358</v>
      </c>
      <c r="C132" s="152" t="s">
        <v>324</v>
      </c>
      <c r="D132" s="161" t="s">
        <v>30</v>
      </c>
      <c r="E132" s="162" t="s">
        <v>359</v>
      </c>
      <c r="F132" s="163" t="s">
        <v>304</v>
      </c>
      <c r="G132" s="162" t="s">
        <v>360</v>
      </c>
      <c r="H132" s="116"/>
      <c r="I132" s="158"/>
      <c r="J132" s="158"/>
    </row>
    <row r="133" spans="1:10" ht="40.5">
      <c r="A133" s="96">
        <v>88</v>
      </c>
      <c r="B133" s="161" t="s">
        <v>361</v>
      </c>
      <c r="C133" s="152" t="s">
        <v>324</v>
      </c>
      <c r="D133" s="161" t="s">
        <v>54</v>
      </c>
      <c r="E133" s="162" t="s">
        <v>362</v>
      </c>
      <c r="F133" s="163" t="s">
        <v>304</v>
      </c>
      <c r="G133" s="163" t="s">
        <v>363</v>
      </c>
      <c r="H133" s="129"/>
      <c r="I133" s="160"/>
      <c r="J133" s="160"/>
    </row>
    <row r="134" spans="1:10" s="6" customFormat="1" ht="30" customHeight="1">
      <c r="A134" s="138"/>
      <c r="B134" s="139" t="s">
        <v>98</v>
      </c>
      <c r="C134" s="140" t="s">
        <v>364</v>
      </c>
      <c r="D134" s="164"/>
      <c r="E134" s="165"/>
      <c r="F134" s="165"/>
      <c r="G134" s="165"/>
      <c r="H134" s="166">
        <f>SUM(H121:H133)</f>
        <v>2189.12</v>
      </c>
      <c r="I134" s="164"/>
      <c r="J134" s="81"/>
    </row>
    <row r="135" spans="1:10" ht="94.5" customHeight="1">
      <c r="A135" s="96">
        <v>89</v>
      </c>
      <c r="B135" s="132" t="s">
        <v>365</v>
      </c>
      <c r="C135" s="152" t="s">
        <v>366</v>
      </c>
      <c r="D135" s="152" t="s">
        <v>367</v>
      </c>
      <c r="E135" s="167" t="s">
        <v>368</v>
      </c>
      <c r="F135" s="163" t="s">
        <v>304</v>
      </c>
      <c r="G135" s="167" t="s">
        <v>369</v>
      </c>
      <c r="H135" s="168">
        <v>4375.44</v>
      </c>
      <c r="I135" s="205" t="s">
        <v>370</v>
      </c>
      <c r="J135" s="111"/>
    </row>
    <row r="136" spans="1:10" ht="54">
      <c r="A136" s="96">
        <v>90</v>
      </c>
      <c r="B136" s="132" t="s">
        <v>371</v>
      </c>
      <c r="C136" s="152" t="s">
        <v>366</v>
      </c>
      <c r="D136" s="169" t="s">
        <v>372</v>
      </c>
      <c r="E136" s="167" t="s">
        <v>373</v>
      </c>
      <c r="F136" s="163" t="s">
        <v>304</v>
      </c>
      <c r="G136" s="167" t="s">
        <v>374</v>
      </c>
      <c r="H136" s="168"/>
      <c r="I136" s="205"/>
      <c r="J136" s="158"/>
    </row>
    <row r="137" spans="1:10" ht="54">
      <c r="A137" s="96">
        <v>91</v>
      </c>
      <c r="B137" s="132" t="s">
        <v>375</v>
      </c>
      <c r="C137" s="152" t="s">
        <v>366</v>
      </c>
      <c r="D137" s="169" t="s">
        <v>376</v>
      </c>
      <c r="E137" s="167" t="s">
        <v>377</v>
      </c>
      <c r="F137" s="163" t="s">
        <v>304</v>
      </c>
      <c r="G137" s="167" t="s">
        <v>378</v>
      </c>
      <c r="H137" s="168"/>
      <c r="I137" s="205"/>
      <c r="J137" s="158"/>
    </row>
    <row r="138" spans="1:10" ht="94.5" customHeight="1">
      <c r="A138" s="96">
        <v>92</v>
      </c>
      <c r="B138" s="132" t="s">
        <v>379</v>
      </c>
      <c r="C138" s="152" t="s">
        <v>366</v>
      </c>
      <c r="D138" s="169" t="s">
        <v>380</v>
      </c>
      <c r="E138" s="167" t="s">
        <v>381</v>
      </c>
      <c r="F138" s="163" t="s">
        <v>304</v>
      </c>
      <c r="G138" s="167" t="s">
        <v>382</v>
      </c>
      <c r="H138" s="168"/>
      <c r="I138" s="205"/>
      <c r="J138" s="158"/>
    </row>
    <row r="139" spans="1:10" ht="94.5" customHeight="1">
      <c r="A139" s="96">
        <v>93</v>
      </c>
      <c r="B139" s="132" t="s">
        <v>383</v>
      </c>
      <c r="C139" s="152" t="s">
        <v>366</v>
      </c>
      <c r="D139" s="169" t="s">
        <v>376</v>
      </c>
      <c r="E139" s="167" t="s">
        <v>384</v>
      </c>
      <c r="F139" s="163" t="s">
        <v>304</v>
      </c>
      <c r="G139" s="167" t="s">
        <v>378</v>
      </c>
      <c r="H139" s="168"/>
      <c r="I139" s="205"/>
      <c r="J139" s="158"/>
    </row>
    <row r="140" spans="1:10" ht="40.5">
      <c r="A140" s="96">
        <v>94</v>
      </c>
      <c r="B140" s="132" t="s">
        <v>385</v>
      </c>
      <c r="C140" s="152" t="s">
        <v>366</v>
      </c>
      <c r="D140" s="169" t="s">
        <v>386</v>
      </c>
      <c r="E140" s="167" t="s">
        <v>387</v>
      </c>
      <c r="F140" s="163" t="s">
        <v>304</v>
      </c>
      <c r="G140" s="167" t="s">
        <v>388</v>
      </c>
      <c r="H140" s="170"/>
      <c r="I140" s="206"/>
      <c r="J140" s="160"/>
    </row>
    <row r="141" spans="1:10" s="6" customFormat="1" ht="30" customHeight="1">
      <c r="A141" s="138"/>
      <c r="B141" s="139" t="s">
        <v>98</v>
      </c>
      <c r="C141" s="140" t="s">
        <v>389</v>
      </c>
      <c r="D141" s="171"/>
      <c r="E141" s="172"/>
      <c r="F141" s="172"/>
      <c r="G141" s="172"/>
      <c r="H141" s="166">
        <f>SUM(H135:H140)</f>
        <v>4375.44</v>
      </c>
      <c r="I141" s="171"/>
      <c r="J141" s="81"/>
    </row>
    <row r="142" spans="1:10" s="5" customFormat="1" ht="30" customHeight="1">
      <c r="A142" s="72" t="s">
        <v>60</v>
      </c>
      <c r="B142" s="48" t="s">
        <v>390</v>
      </c>
      <c r="C142" s="72"/>
      <c r="D142" s="73"/>
      <c r="E142" s="74"/>
      <c r="F142" s="75"/>
      <c r="G142" s="76"/>
      <c r="H142" s="77">
        <f>H147+H152+H158+H162+H167+H169+H175+H180+H186</f>
        <v>6776.246</v>
      </c>
      <c r="I142" s="73"/>
      <c r="J142" s="72"/>
    </row>
    <row r="143" spans="1:10" ht="81">
      <c r="A143" s="173">
        <v>95</v>
      </c>
      <c r="B143" s="67" t="s">
        <v>391</v>
      </c>
      <c r="C143" s="174" t="s">
        <v>54</v>
      </c>
      <c r="D143" s="128" t="s">
        <v>392</v>
      </c>
      <c r="E143" s="126" t="s">
        <v>393</v>
      </c>
      <c r="F143" s="87" t="s">
        <v>304</v>
      </c>
      <c r="G143" s="87" t="s">
        <v>394</v>
      </c>
      <c r="H143" s="175">
        <v>1208.691</v>
      </c>
      <c r="I143" s="207" t="s">
        <v>22</v>
      </c>
      <c r="J143" s="207"/>
    </row>
    <row r="144" spans="1:10" ht="108">
      <c r="A144" s="173">
        <v>96</v>
      </c>
      <c r="B144" s="67" t="s">
        <v>395</v>
      </c>
      <c r="C144" s="174" t="s">
        <v>54</v>
      </c>
      <c r="D144" s="128" t="s">
        <v>396</v>
      </c>
      <c r="E144" s="126" t="s">
        <v>397</v>
      </c>
      <c r="F144" s="87" t="s">
        <v>304</v>
      </c>
      <c r="G144" s="87" t="s">
        <v>398</v>
      </c>
      <c r="H144" s="176"/>
      <c r="I144" s="208"/>
      <c r="J144" s="208"/>
    </row>
    <row r="145" spans="1:10" s="14" customFormat="1" ht="94.5">
      <c r="A145" s="173">
        <v>97</v>
      </c>
      <c r="B145" s="67" t="s">
        <v>399</v>
      </c>
      <c r="C145" s="174" t="s">
        <v>54</v>
      </c>
      <c r="D145" s="128" t="s">
        <v>400</v>
      </c>
      <c r="E145" s="126" t="s">
        <v>401</v>
      </c>
      <c r="F145" s="87" t="s">
        <v>304</v>
      </c>
      <c r="G145" s="87" t="s">
        <v>402</v>
      </c>
      <c r="H145" s="176"/>
      <c r="I145" s="208"/>
      <c r="J145" s="208"/>
    </row>
    <row r="146" spans="1:10" ht="135">
      <c r="A146" s="173">
        <v>98</v>
      </c>
      <c r="B146" s="67" t="s">
        <v>403</v>
      </c>
      <c r="C146" s="174" t="s">
        <v>54</v>
      </c>
      <c r="D146" s="128" t="s">
        <v>404</v>
      </c>
      <c r="E146" s="177" t="s">
        <v>405</v>
      </c>
      <c r="F146" s="87" t="s">
        <v>304</v>
      </c>
      <c r="G146" s="87" t="s">
        <v>406</v>
      </c>
      <c r="H146" s="178"/>
      <c r="I146" s="209"/>
      <c r="J146" s="209"/>
    </row>
    <row r="147" spans="1:10" s="6" customFormat="1" ht="30" customHeight="1">
      <c r="A147" s="80"/>
      <c r="B147" s="179" t="s">
        <v>390</v>
      </c>
      <c r="C147" s="80" t="s">
        <v>56</v>
      </c>
      <c r="D147" s="140"/>
      <c r="E147" s="180"/>
      <c r="F147" s="181"/>
      <c r="G147" s="181"/>
      <c r="H147" s="166">
        <f>H146+H145+H144+H143</f>
        <v>1208.691</v>
      </c>
      <c r="I147" s="140"/>
      <c r="J147" s="140"/>
    </row>
    <row r="148" spans="1:10" ht="40.5">
      <c r="A148" s="182">
        <v>99</v>
      </c>
      <c r="B148" s="67" t="s">
        <v>407</v>
      </c>
      <c r="C148" s="174" t="s">
        <v>18</v>
      </c>
      <c r="D148" s="183" t="s">
        <v>408</v>
      </c>
      <c r="E148" s="177" t="s">
        <v>409</v>
      </c>
      <c r="F148" s="87" t="s">
        <v>304</v>
      </c>
      <c r="G148" s="58" t="s">
        <v>410</v>
      </c>
      <c r="H148" s="184">
        <v>910.3995</v>
      </c>
      <c r="I148" s="207" t="s">
        <v>22</v>
      </c>
      <c r="J148" s="207"/>
    </row>
    <row r="149" spans="1:10" ht="54">
      <c r="A149" s="182">
        <v>100</v>
      </c>
      <c r="B149" s="67" t="s">
        <v>411</v>
      </c>
      <c r="C149" s="174" t="s">
        <v>18</v>
      </c>
      <c r="D149" s="185" t="s">
        <v>412</v>
      </c>
      <c r="E149" s="177" t="s">
        <v>413</v>
      </c>
      <c r="F149" s="87" t="s">
        <v>304</v>
      </c>
      <c r="G149" s="58" t="s">
        <v>414</v>
      </c>
      <c r="H149" s="186"/>
      <c r="I149" s="208"/>
      <c r="J149" s="208"/>
    </row>
    <row r="150" spans="1:10" ht="40.5">
      <c r="A150" s="182">
        <v>101</v>
      </c>
      <c r="B150" s="67" t="s">
        <v>415</v>
      </c>
      <c r="C150" s="174" t="s">
        <v>18</v>
      </c>
      <c r="D150" s="183" t="s">
        <v>416</v>
      </c>
      <c r="E150" s="177" t="s">
        <v>417</v>
      </c>
      <c r="F150" s="87" t="s">
        <v>304</v>
      </c>
      <c r="G150" s="58" t="s">
        <v>418</v>
      </c>
      <c r="H150" s="186"/>
      <c r="I150" s="208"/>
      <c r="J150" s="208"/>
    </row>
    <row r="151" spans="1:10" ht="40.5">
      <c r="A151" s="182">
        <v>102</v>
      </c>
      <c r="B151" s="67" t="s">
        <v>419</v>
      </c>
      <c r="C151" s="174" t="s">
        <v>18</v>
      </c>
      <c r="D151" s="185" t="s">
        <v>420</v>
      </c>
      <c r="E151" s="177" t="s">
        <v>421</v>
      </c>
      <c r="F151" s="87" t="s">
        <v>304</v>
      </c>
      <c r="G151" s="58" t="s">
        <v>422</v>
      </c>
      <c r="H151" s="187"/>
      <c r="I151" s="209"/>
      <c r="J151" s="209"/>
    </row>
    <row r="152" spans="1:10" s="6" customFormat="1" ht="30" customHeight="1">
      <c r="A152" s="80"/>
      <c r="B152" s="188" t="s">
        <v>390</v>
      </c>
      <c r="C152" s="80" t="s">
        <v>23</v>
      </c>
      <c r="D152" s="140"/>
      <c r="E152" s="180"/>
      <c r="F152" s="189"/>
      <c r="G152" s="181"/>
      <c r="H152" s="166">
        <f>SUM(H148:H151)</f>
        <v>910.3995</v>
      </c>
      <c r="I152" s="140"/>
      <c r="J152" s="80"/>
    </row>
    <row r="153" spans="1:10" ht="40.5">
      <c r="A153" s="182">
        <v>103</v>
      </c>
      <c r="B153" s="67" t="s">
        <v>423</v>
      </c>
      <c r="C153" s="174" t="s">
        <v>24</v>
      </c>
      <c r="D153" s="185" t="s">
        <v>424</v>
      </c>
      <c r="E153" s="177" t="s">
        <v>425</v>
      </c>
      <c r="F153" s="87" t="s">
        <v>304</v>
      </c>
      <c r="G153" s="58" t="s">
        <v>426</v>
      </c>
      <c r="H153" s="184">
        <v>819</v>
      </c>
      <c r="I153" s="207" t="s">
        <v>22</v>
      </c>
      <c r="J153" s="207"/>
    </row>
    <row r="154" spans="1:10" ht="40.5">
      <c r="A154" s="182">
        <v>104</v>
      </c>
      <c r="B154" s="67" t="s">
        <v>427</v>
      </c>
      <c r="C154" s="174" t="s">
        <v>24</v>
      </c>
      <c r="D154" s="185" t="s">
        <v>428</v>
      </c>
      <c r="E154" s="177" t="s">
        <v>429</v>
      </c>
      <c r="F154" s="87" t="s">
        <v>304</v>
      </c>
      <c r="G154" s="58" t="s">
        <v>430</v>
      </c>
      <c r="H154" s="186"/>
      <c r="I154" s="208"/>
      <c r="J154" s="208"/>
    </row>
    <row r="155" spans="1:10" ht="54">
      <c r="A155" s="182">
        <v>105</v>
      </c>
      <c r="B155" s="67" t="s">
        <v>431</v>
      </c>
      <c r="C155" s="174" t="s">
        <v>24</v>
      </c>
      <c r="D155" s="185" t="s">
        <v>432</v>
      </c>
      <c r="E155" s="177" t="s">
        <v>433</v>
      </c>
      <c r="F155" s="87" t="s">
        <v>304</v>
      </c>
      <c r="G155" s="58" t="s">
        <v>434</v>
      </c>
      <c r="H155" s="186"/>
      <c r="I155" s="208"/>
      <c r="J155" s="208"/>
    </row>
    <row r="156" spans="1:10" ht="54">
      <c r="A156" s="182">
        <v>106</v>
      </c>
      <c r="B156" s="67" t="s">
        <v>435</v>
      </c>
      <c r="C156" s="174" t="s">
        <v>24</v>
      </c>
      <c r="D156" s="185" t="s">
        <v>436</v>
      </c>
      <c r="E156" s="177" t="s">
        <v>437</v>
      </c>
      <c r="F156" s="87" t="s">
        <v>304</v>
      </c>
      <c r="G156" s="58" t="s">
        <v>438</v>
      </c>
      <c r="H156" s="186"/>
      <c r="I156" s="208"/>
      <c r="J156" s="208"/>
    </row>
    <row r="157" spans="1:10" ht="67.5">
      <c r="A157" s="182">
        <v>107</v>
      </c>
      <c r="B157" s="67" t="s">
        <v>439</v>
      </c>
      <c r="C157" s="174" t="s">
        <v>24</v>
      </c>
      <c r="D157" s="185" t="s">
        <v>440</v>
      </c>
      <c r="E157" s="177" t="s">
        <v>441</v>
      </c>
      <c r="F157" s="87" t="s">
        <v>304</v>
      </c>
      <c r="G157" s="58" t="s">
        <v>442</v>
      </c>
      <c r="H157" s="187"/>
      <c r="I157" s="209"/>
      <c r="J157" s="209"/>
    </row>
    <row r="158" spans="1:10" s="6" customFormat="1" ht="30" customHeight="1">
      <c r="A158" s="80"/>
      <c r="B158" s="188" t="s">
        <v>390</v>
      </c>
      <c r="C158" s="80" t="s">
        <v>29</v>
      </c>
      <c r="D158" s="190"/>
      <c r="E158" s="191"/>
      <c r="F158" s="189"/>
      <c r="G158" s="181"/>
      <c r="H158" s="166">
        <f>SUM(H153:H157)</f>
        <v>819</v>
      </c>
      <c r="I158" s="140"/>
      <c r="J158" s="80"/>
    </row>
    <row r="159" spans="1:10" ht="135">
      <c r="A159" s="182">
        <v>108</v>
      </c>
      <c r="B159" s="67" t="s">
        <v>443</v>
      </c>
      <c r="C159" s="174" t="s">
        <v>51</v>
      </c>
      <c r="D159" s="192" t="s">
        <v>444</v>
      </c>
      <c r="E159" s="177" t="s">
        <v>445</v>
      </c>
      <c r="F159" s="87" t="s">
        <v>304</v>
      </c>
      <c r="G159" s="193" t="s">
        <v>446</v>
      </c>
      <c r="H159" s="184">
        <v>564.3</v>
      </c>
      <c r="I159" s="207" t="s">
        <v>22</v>
      </c>
      <c r="J159" s="207"/>
    </row>
    <row r="160" spans="1:10" ht="67.5">
      <c r="A160" s="182">
        <v>109</v>
      </c>
      <c r="B160" s="67" t="s">
        <v>447</v>
      </c>
      <c r="C160" s="174" t="s">
        <v>51</v>
      </c>
      <c r="D160" s="194" t="s">
        <v>448</v>
      </c>
      <c r="E160" s="177" t="s">
        <v>449</v>
      </c>
      <c r="F160" s="87" t="s">
        <v>304</v>
      </c>
      <c r="G160" s="193" t="s">
        <v>450</v>
      </c>
      <c r="H160" s="186"/>
      <c r="I160" s="208"/>
      <c r="J160" s="208"/>
    </row>
    <row r="161" spans="1:10" ht="94.5">
      <c r="A161" s="182">
        <v>110</v>
      </c>
      <c r="B161" s="67" t="s">
        <v>451</v>
      </c>
      <c r="C161" s="174" t="s">
        <v>51</v>
      </c>
      <c r="D161" s="194" t="s">
        <v>452</v>
      </c>
      <c r="E161" s="177" t="s">
        <v>453</v>
      </c>
      <c r="F161" s="87" t="s">
        <v>304</v>
      </c>
      <c r="G161" s="193" t="s">
        <v>454</v>
      </c>
      <c r="H161" s="187"/>
      <c r="I161" s="209"/>
      <c r="J161" s="209"/>
    </row>
    <row r="162" spans="1:10" s="6" customFormat="1" ht="30" customHeight="1">
      <c r="A162" s="80"/>
      <c r="B162" s="188" t="s">
        <v>390</v>
      </c>
      <c r="C162" s="80" t="s">
        <v>53</v>
      </c>
      <c r="D162" s="190"/>
      <c r="E162" s="180"/>
      <c r="F162" s="189"/>
      <c r="G162" s="181"/>
      <c r="H162" s="166">
        <f>SUM(H159:H161)</f>
        <v>564.3</v>
      </c>
      <c r="I162" s="140"/>
      <c r="J162" s="80"/>
    </row>
    <row r="163" spans="1:10" ht="54" customHeight="1">
      <c r="A163" s="182">
        <v>111</v>
      </c>
      <c r="B163" s="67" t="s">
        <v>455</v>
      </c>
      <c r="C163" s="174" t="s">
        <v>30</v>
      </c>
      <c r="D163" s="195" t="s">
        <v>456</v>
      </c>
      <c r="E163" s="177" t="s">
        <v>457</v>
      </c>
      <c r="F163" s="87" t="s">
        <v>304</v>
      </c>
      <c r="G163" s="126" t="s">
        <v>458</v>
      </c>
      <c r="H163" s="99">
        <v>862.2</v>
      </c>
      <c r="I163" s="207" t="s">
        <v>22</v>
      </c>
      <c r="J163" s="207"/>
    </row>
    <row r="164" spans="1:10" ht="54" customHeight="1">
      <c r="A164" s="182">
        <v>112</v>
      </c>
      <c r="B164" s="67" t="s">
        <v>459</v>
      </c>
      <c r="C164" s="174" t="s">
        <v>30</v>
      </c>
      <c r="D164" s="192" t="s">
        <v>460</v>
      </c>
      <c r="E164" s="177" t="s">
        <v>461</v>
      </c>
      <c r="F164" s="87" t="s">
        <v>304</v>
      </c>
      <c r="G164" s="126" t="s">
        <v>462</v>
      </c>
      <c r="H164" s="116"/>
      <c r="I164" s="208"/>
      <c r="J164" s="208"/>
    </row>
    <row r="165" spans="1:10" ht="54" customHeight="1">
      <c r="A165" s="182">
        <v>113</v>
      </c>
      <c r="B165" s="67" t="s">
        <v>463</v>
      </c>
      <c r="C165" s="174" t="s">
        <v>30</v>
      </c>
      <c r="D165" s="192" t="s">
        <v>464</v>
      </c>
      <c r="E165" s="177" t="s">
        <v>465</v>
      </c>
      <c r="F165" s="87" t="s">
        <v>304</v>
      </c>
      <c r="G165" s="121" t="s">
        <v>466</v>
      </c>
      <c r="H165" s="116"/>
      <c r="I165" s="208"/>
      <c r="J165" s="208"/>
    </row>
    <row r="166" spans="1:10" ht="67.5">
      <c r="A166" s="182">
        <v>114</v>
      </c>
      <c r="B166" s="67" t="s">
        <v>467</v>
      </c>
      <c r="C166" s="174" t="s">
        <v>30</v>
      </c>
      <c r="D166" s="192" t="s">
        <v>468</v>
      </c>
      <c r="E166" s="177" t="s">
        <v>469</v>
      </c>
      <c r="F166" s="87" t="s">
        <v>304</v>
      </c>
      <c r="G166" s="126" t="s">
        <v>470</v>
      </c>
      <c r="H166" s="129"/>
      <c r="I166" s="209"/>
      <c r="J166" s="209"/>
    </row>
    <row r="167" spans="1:10" s="6" customFormat="1" ht="30" customHeight="1">
      <c r="A167" s="80"/>
      <c r="B167" s="188" t="s">
        <v>390</v>
      </c>
      <c r="C167" s="80" t="s">
        <v>34</v>
      </c>
      <c r="D167" s="190"/>
      <c r="E167" s="180"/>
      <c r="F167" s="189"/>
      <c r="G167" s="181"/>
      <c r="H167" s="166">
        <f>SUM(H163:H166)</f>
        <v>862.2</v>
      </c>
      <c r="I167" s="140"/>
      <c r="J167" s="80"/>
    </row>
    <row r="168" spans="1:10" ht="202.5">
      <c r="A168" s="182">
        <v>115</v>
      </c>
      <c r="B168" s="67" t="s">
        <v>471</v>
      </c>
      <c r="C168" s="174" t="s">
        <v>48</v>
      </c>
      <c r="D168" s="185" t="s">
        <v>472</v>
      </c>
      <c r="E168" s="177" t="s">
        <v>473</v>
      </c>
      <c r="F168" s="87" t="s">
        <v>304</v>
      </c>
      <c r="G168" s="58" t="s">
        <v>474</v>
      </c>
      <c r="H168" s="196">
        <v>234</v>
      </c>
      <c r="I168" s="136" t="s">
        <v>22</v>
      </c>
      <c r="J168" s="136"/>
    </row>
    <row r="169" spans="1:10" s="6" customFormat="1" ht="30" customHeight="1">
      <c r="A169" s="80"/>
      <c r="B169" s="188" t="s">
        <v>390</v>
      </c>
      <c r="C169" s="80" t="s">
        <v>50</v>
      </c>
      <c r="D169" s="140"/>
      <c r="E169" s="180"/>
      <c r="F169" s="189"/>
      <c r="G169" s="181"/>
      <c r="H169" s="166">
        <f>SUM(H168:H168)</f>
        <v>234</v>
      </c>
      <c r="I169" s="140"/>
      <c r="J169" s="80"/>
    </row>
    <row r="170" spans="1:10" ht="54" customHeight="1">
      <c r="A170" s="182">
        <v>116</v>
      </c>
      <c r="B170" s="67" t="s">
        <v>475</v>
      </c>
      <c r="C170" s="174" t="s">
        <v>45</v>
      </c>
      <c r="D170" s="197" t="s">
        <v>476</v>
      </c>
      <c r="E170" s="177" t="s">
        <v>477</v>
      </c>
      <c r="F170" s="87" t="s">
        <v>304</v>
      </c>
      <c r="G170" s="198" t="s">
        <v>478</v>
      </c>
      <c r="H170" s="184">
        <v>800.6555</v>
      </c>
      <c r="I170" s="207" t="s">
        <v>22</v>
      </c>
      <c r="J170" s="207"/>
    </row>
    <row r="171" spans="1:10" ht="54" customHeight="1">
      <c r="A171" s="182">
        <v>117</v>
      </c>
      <c r="B171" s="67" t="s">
        <v>479</v>
      </c>
      <c r="C171" s="174" t="s">
        <v>45</v>
      </c>
      <c r="D171" s="185" t="s">
        <v>480</v>
      </c>
      <c r="E171" s="177" t="s">
        <v>481</v>
      </c>
      <c r="F171" s="87" t="s">
        <v>304</v>
      </c>
      <c r="G171" s="198" t="s">
        <v>482</v>
      </c>
      <c r="H171" s="186"/>
      <c r="I171" s="208"/>
      <c r="J171" s="208"/>
    </row>
    <row r="172" spans="1:10" ht="54" customHeight="1">
      <c r="A172" s="182">
        <v>118</v>
      </c>
      <c r="B172" s="67" t="s">
        <v>483</v>
      </c>
      <c r="C172" s="174" t="s">
        <v>45</v>
      </c>
      <c r="D172" s="185" t="s">
        <v>484</v>
      </c>
      <c r="E172" s="177" t="s">
        <v>485</v>
      </c>
      <c r="F172" s="87" t="s">
        <v>304</v>
      </c>
      <c r="G172" s="198" t="s">
        <v>486</v>
      </c>
      <c r="H172" s="186"/>
      <c r="I172" s="208"/>
      <c r="J172" s="208"/>
    </row>
    <row r="173" spans="1:10" ht="40.5">
      <c r="A173" s="182">
        <v>119</v>
      </c>
      <c r="B173" s="67" t="s">
        <v>487</v>
      </c>
      <c r="C173" s="174" t="s">
        <v>45</v>
      </c>
      <c r="D173" s="185" t="s">
        <v>488</v>
      </c>
      <c r="E173" s="177" t="s">
        <v>489</v>
      </c>
      <c r="F173" s="87" t="s">
        <v>304</v>
      </c>
      <c r="G173" s="124" t="s">
        <v>490</v>
      </c>
      <c r="H173" s="186"/>
      <c r="I173" s="208"/>
      <c r="J173" s="208"/>
    </row>
    <row r="174" spans="1:10" ht="54" customHeight="1">
      <c r="A174" s="182">
        <v>120</v>
      </c>
      <c r="B174" s="67" t="s">
        <v>491</v>
      </c>
      <c r="C174" s="174" t="s">
        <v>45</v>
      </c>
      <c r="D174" s="197" t="s">
        <v>492</v>
      </c>
      <c r="E174" s="177" t="s">
        <v>493</v>
      </c>
      <c r="F174" s="87" t="s">
        <v>304</v>
      </c>
      <c r="G174" s="124" t="s">
        <v>494</v>
      </c>
      <c r="H174" s="187"/>
      <c r="I174" s="209"/>
      <c r="J174" s="209"/>
    </row>
    <row r="175" spans="1:10" s="6" customFormat="1" ht="30" customHeight="1">
      <c r="A175" s="80"/>
      <c r="B175" s="188" t="s">
        <v>390</v>
      </c>
      <c r="C175" s="80" t="s">
        <v>47</v>
      </c>
      <c r="D175" s="140"/>
      <c r="E175" s="180"/>
      <c r="F175" s="189"/>
      <c r="G175" s="181"/>
      <c r="H175" s="166">
        <f>SUM(H170:H174)</f>
        <v>800.6555</v>
      </c>
      <c r="I175" s="140"/>
      <c r="J175" s="80"/>
    </row>
    <row r="176" spans="1:10" ht="67.5">
      <c r="A176" s="182">
        <v>121</v>
      </c>
      <c r="B176" s="67" t="s">
        <v>495</v>
      </c>
      <c r="C176" s="174" t="s">
        <v>41</v>
      </c>
      <c r="D176" s="195" t="s">
        <v>496</v>
      </c>
      <c r="E176" s="177" t="s">
        <v>497</v>
      </c>
      <c r="F176" s="87" t="s">
        <v>304</v>
      </c>
      <c r="G176" s="126" t="s">
        <v>498</v>
      </c>
      <c r="H176" s="184">
        <v>495</v>
      </c>
      <c r="I176" s="207" t="s">
        <v>22</v>
      </c>
      <c r="J176" s="207"/>
    </row>
    <row r="177" spans="1:10" ht="54" customHeight="1">
      <c r="A177" s="182">
        <v>122</v>
      </c>
      <c r="B177" s="67" t="s">
        <v>499</v>
      </c>
      <c r="C177" s="174" t="s">
        <v>41</v>
      </c>
      <c r="D177" s="199" t="s">
        <v>500</v>
      </c>
      <c r="E177" s="177" t="s">
        <v>501</v>
      </c>
      <c r="F177" s="87" t="s">
        <v>304</v>
      </c>
      <c r="G177" s="121" t="s">
        <v>502</v>
      </c>
      <c r="H177" s="186"/>
      <c r="I177" s="208"/>
      <c r="J177" s="208"/>
    </row>
    <row r="178" spans="1:10" ht="81">
      <c r="A178" s="182">
        <v>123</v>
      </c>
      <c r="B178" s="67" t="s">
        <v>503</v>
      </c>
      <c r="C178" s="174" t="s">
        <v>41</v>
      </c>
      <c r="D178" s="199" t="s">
        <v>504</v>
      </c>
      <c r="E178" s="177" t="s">
        <v>505</v>
      </c>
      <c r="F178" s="87" t="s">
        <v>304</v>
      </c>
      <c r="G178" s="126" t="s">
        <v>506</v>
      </c>
      <c r="H178" s="186"/>
      <c r="I178" s="208"/>
      <c r="J178" s="208"/>
    </row>
    <row r="179" spans="1:10" ht="175.5">
      <c r="A179" s="182">
        <v>124</v>
      </c>
      <c r="B179" s="67" t="s">
        <v>507</v>
      </c>
      <c r="C179" s="174" t="s">
        <v>41</v>
      </c>
      <c r="D179" s="192" t="s">
        <v>508</v>
      </c>
      <c r="E179" s="58" t="s">
        <v>509</v>
      </c>
      <c r="F179" s="87" t="s">
        <v>304</v>
      </c>
      <c r="G179" s="58" t="s">
        <v>510</v>
      </c>
      <c r="H179" s="187"/>
      <c r="I179" s="209"/>
      <c r="J179" s="209"/>
    </row>
    <row r="180" spans="1:10" s="6" customFormat="1" ht="30" customHeight="1">
      <c r="A180" s="80"/>
      <c r="B180" s="188" t="s">
        <v>390</v>
      </c>
      <c r="C180" s="80" t="s">
        <v>44</v>
      </c>
      <c r="D180" s="140"/>
      <c r="E180" s="180"/>
      <c r="F180" s="189"/>
      <c r="G180" s="181"/>
      <c r="H180" s="166">
        <f>SUM(H176:H179)</f>
        <v>495</v>
      </c>
      <c r="I180" s="140"/>
      <c r="J180" s="80"/>
    </row>
    <row r="181" spans="1:10" ht="54" customHeight="1">
      <c r="A181" s="182">
        <v>125</v>
      </c>
      <c r="B181" s="67" t="s">
        <v>511</v>
      </c>
      <c r="C181" s="174" t="s">
        <v>35</v>
      </c>
      <c r="D181" s="185" t="s">
        <v>512</v>
      </c>
      <c r="E181" s="177" t="s">
        <v>513</v>
      </c>
      <c r="F181" s="87" t="s">
        <v>304</v>
      </c>
      <c r="G181" s="87" t="s">
        <v>514</v>
      </c>
      <c r="H181" s="184">
        <v>882</v>
      </c>
      <c r="I181" s="207" t="s">
        <v>22</v>
      </c>
      <c r="J181" s="207"/>
    </row>
    <row r="182" spans="1:10" ht="121.5">
      <c r="A182" s="182">
        <v>126</v>
      </c>
      <c r="B182" s="67" t="s">
        <v>515</v>
      </c>
      <c r="C182" s="174" t="s">
        <v>35</v>
      </c>
      <c r="D182" s="185" t="s">
        <v>516</v>
      </c>
      <c r="E182" s="177" t="s">
        <v>517</v>
      </c>
      <c r="F182" s="87" t="s">
        <v>304</v>
      </c>
      <c r="G182" s="87" t="s">
        <v>518</v>
      </c>
      <c r="H182" s="186"/>
      <c r="I182" s="208"/>
      <c r="J182" s="208"/>
    </row>
    <row r="183" spans="1:10" ht="81">
      <c r="A183" s="182">
        <v>127</v>
      </c>
      <c r="B183" s="67" t="s">
        <v>519</v>
      </c>
      <c r="C183" s="174" t="s">
        <v>35</v>
      </c>
      <c r="D183" s="185" t="s">
        <v>520</v>
      </c>
      <c r="E183" s="177" t="s">
        <v>521</v>
      </c>
      <c r="F183" s="87" t="s">
        <v>304</v>
      </c>
      <c r="G183" s="87" t="s">
        <v>522</v>
      </c>
      <c r="H183" s="186"/>
      <c r="I183" s="208"/>
      <c r="J183" s="208"/>
    </row>
    <row r="184" spans="1:10" ht="94.5">
      <c r="A184" s="182">
        <v>128</v>
      </c>
      <c r="B184" s="67" t="s">
        <v>523</v>
      </c>
      <c r="C184" s="174" t="s">
        <v>35</v>
      </c>
      <c r="D184" s="185" t="s">
        <v>524</v>
      </c>
      <c r="E184" s="177" t="s">
        <v>525</v>
      </c>
      <c r="F184" s="87" t="s">
        <v>304</v>
      </c>
      <c r="G184" s="58" t="s">
        <v>526</v>
      </c>
      <c r="H184" s="186"/>
      <c r="I184" s="208"/>
      <c r="J184" s="208"/>
    </row>
    <row r="185" spans="1:10" ht="67.5">
      <c r="A185" s="182">
        <v>129</v>
      </c>
      <c r="B185" s="67" t="s">
        <v>527</v>
      </c>
      <c r="C185" s="174" t="s">
        <v>35</v>
      </c>
      <c r="D185" s="185" t="s">
        <v>528</v>
      </c>
      <c r="E185" s="177" t="s">
        <v>529</v>
      </c>
      <c r="F185" s="87" t="s">
        <v>304</v>
      </c>
      <c r="G185" s="87" t="s">
        <v>530</v>
      </c>
      <c r="H185" s="187"/>
      <c r="I185" s="209"/>
      <c r="J185" s="209"/>
    </row>
    <row r="186" spans="1:10" s="6" customFormat="1" ht="30" customHeight="1">
      <c r="A186" s="80"/>
      <c r="B186" s="188" t="s">
        <v>390</v>
      </c>
      <c r="C186" s="80" t="s">
        <v>37</v>
      </c>
      <c r="D186" s="140"/>
      <c r="E186" s="180"/>
      <c r="F186" s="189"/>
      <c r="G186" s="181"/>
      <c r="H186" s="166">
        <f>SUM(H181:H185)</f>
        <v>882</v>
      </c>
      <c r="I186" s="140"/>
      <c r="J186" s="80"/>
    </row>
    <row r="187" spans="1:10" s="4" customFormat="1" ht="30" customHeight="1">
      <c r="A187" s="35" t="s">
        <v>531</v>
      </c>
      <c r="B187" s="35" t="s">
        <v>532</v>
      </c>
      <c r="C187" s="35"/>
      <c r="D187" s="36"/>
      <c r="E187" s="37"/>
      <c r="F187" s="38"/>
      <c r="G187" s="39"/>
      <c r="H187" s="40">
        <f>H189+H191+H193+H195+H198+H200+H202+H204+H206</f>
        <v>6429.3</v>
      </c>
      <c r="I187" s="36"/>
      <c r="J187" s="35"/>
    </row>
    <row r="188" spans="1:10" ht="54" customHeight="1">
      <c r="A188" s="182">
        <v>130</v>
      </c>
      <c r="B188" s="56" t="s">
        <v>533</v>
      </c>
      <c r="C188" s="200" t="s">
        <v>18</v>
      </c>
      <c r="D188" s="192" t="s">
        <v>18</v>
      </c>
      <c r="E188" s="98" t="s">
        <v>534</v>
      </c>
      <c r="F188" s="58" t="s">
        <v>535</v>
      </c>
      <c r="G188" s="126" t="s">
        <v>536</v>
      </c>
      <c r="H188" s="201">
        <v>648</v>
      </c>
      <c r="I188" s="127" t="s">
        <v>28</v>
      </c>
      <c r="J188" s="127"/>
    </row>
    <row r="189" spans="1:10" s="6" customFormat="1" ht="30" customHeight="1">
      <c r="A189" s="138"/>
      <c r="B189" s="202" t="s">
        <v>532</v>
      </c>
      <c r="C189" s="61" t="s">
        <v>23</v>
      </c>
      <c r="D189" s="81"/>
      <c r="E189" s="141"/>
      <c r="F189" s="84"/>
      <c r="G189" s="84"/>
      <c r="H189" s="85">
        <f aca="true" t="shared" si="2" ref="H189:H193">H188</f>
        <v>648</v>
      </c>
      <c r="I189" s="81"/>
      <c r="J189" s="81"/>
    </row>
    <row r="190" spans="1:10" ht="54" customHeight="1">
      <c r="A190" s="182">
        <v>131</v>
      </c>
      <c r="B190" s="67" t="s">
        <v>537</v>
      </c>
      <c r="C190" s="55" t="s">
        <v>24</v>
      </c>
      <c r="D190" s="192" t="s">
        <v>24</v>
      </c>
      <c r="E190" s="98" t="s">
        <v>538</v>
      </c>
      <c r="F190" s="58" t="s">
        <v>535</v>
      </c>
      <c r="G190" s="58" t="s">
        <v>539</v>
      </c>
      <c r="H190" s="71">
        <v>657</v>
      </c>
      <c r="I190" s="127" t="s">
        <v>28</v>
      </c>
      <c r="J190" s="127"/>
    </row>
    <row r="191" spans="1:10" s="6" customFormat="1" ht="30" customHeight="1">
      <c r="A191" s="138"/>
      <c r="B191" s="202" t="s">
        <v>532</v>
      </c>
      <c r="C191" s="61" t="s">
        <v>29</v>
      </c>
      <c r="D191" s="62"/>
      <c r="E191" s="203"/>
      <c r="F191" s="65"/>
      <c r="G191" s="65"/>
      <c r="H191" s="204">
        <f t="shared" si="2"/>
        <v>657</v>
      </c>
      <c r="I191" s="81"/>
      <c r="J191" s="81"/>
    </row>
    <row r="192" spans="1:10" ht="54" customHeight="1">
      <c r="A192" s="96">
        <v>132</v>
      </c>
      <c r="B192" s="67" t="s">
        <v>540</v>
      </c>
      <c r="C192" s="55" t="s">
        <v>30</v>
      </c>
      <c r="D192" s="192" t="s">
        <v>30</v>
      </c>
      <c r="E192" s="118" t="s">
        <v>541</v>
      </c>
      <c r="F192" s="58" t="s">
        <v>535</v>
      </c>
      <c r="G192" s="58" t="s">
        <v>542</v>
      </c>
      <c r="H192" s="71">
        <v>540.3</v>
      </c>
      <c r="I192" s="127" t="s">
        <v>28</v>
      </c>
      <c r="J192" s="127"/>
    </row>
    <row r="193" spans="1:10" s="6" customFormat="1" ht="30" customHeight="1">
      <c r="A193" s="60"/>
      <c r="B193" s="202" t="s">
        <v>532</v>
      </c>
      <c r="C193" s="61" t="s">
        <v>34</v>
      </c>
      <c r="D193" s="81"/>
      <c r="E193" s="141"/>
      <c r="F193" s="84"/>
      <c r="G193" s="84"/>
      <c r="H193" s="85">
        <f t="shared" si="2"/>
        <v>540.3</v>
      </c>
      <c r="I193" s="81"/>
      <c r="J193" s="81"/>
    </row>
    <row r="194" spans="1:10" ht="54" customHeight="1">
      <c r="A194" s="182">
        <v>133</v>
      </c>
      <c r="B194" s="67" t="s">
        <v>543</v>
      </c>
      <c r="C194" s="55" t="s">
        <v>35</v>
      </c>
      <c r="D194" s="192" t="s">
        <v>35</v>
      </c>
      <c r="E194" s="98" t="s">
        <v>544</v>
      </c>
      <c r="F194" s="68" t="s">
        <v>535</v>
      </c>
      <c r="G194" s="58" t="s">
        <v>545</v>
      </c>
      <c r="H194" s="71">
        <v>687</v>
      </c>
      <c r="I194" s="127" t="s">
        <v>28</v>
      </c>
      <c r="J194" s="127"/>
    </row>
    <row r="195" spans="1:10" s="6" customFormat="1" ht="30" customHeight="1">
      <c r="A195" s="138"/>
      <c r="B195" s="202" t="s">
        <v>532</v>
      </c>
      <c r="C195" s="61" t="s">
        <v>37</v>
      </c>
      <c r="D195" s="81"/>
      <c r="E195" s="210"/>
      <c r="F195" s="84"/>
      <c r="G195" s="84"/>
      <c r="H195" s="85">
        <f>H194</f>
        <v>687</v>
      </c>
      <c r="I195" s="81"/>
      <c r="J195" s="81"/>
    </row>
    <row r="196" spans="1:10" ht="54" customHeight="1">
      <c r="A196" s="182">
        <v>134</v>
      </c>
      <c r="B196" s="67" t="s">
        <v>546</v>
      </c>
      <c r="C196" s="55" t="s">
        <v>41</v>
      </c>
      <c r="D196" s="192" t="s">
        <v>41</v>
      </c>
      <c r="E196" s="118" t="s">
        <v>547</v>
      </c>
      <c r="F196" s="68" t="s">
        <v>535</v>
      </c>
      <c r="G196" s="58" t="s">
        <v>548</v>
      </c>
      <c r="H196" s="71">
        <v>79.79999999999995</v>
      </c>
      <c r="I196" s="127" t="s">
        <v>28</v>
      </c>
      <c r="J196" s="107"/>
    </row>
    <row r="197" spans="1:10" ht="54" customHeight="1">
      <c r="A197" s="182">
        <v>135</v>
      </c>
      <c r="B197" s="67" t="s">
        <v>546</v>
      </c>
      <c r="C197" s="55" t="s">
        <v>41</v>
      </c>
      <c r="D197" s="192" t="s">
        <v>41</v>
      </c>
      <c r="E197" s="118" t="s">
        <v>547</v>
      </c>
      <c r="F197" s="58" t="s">
        <v>535</v>
      </c>
      <c r="G197" s="58" t="s">
        <v>548</v>
      </c>
      <c r="H197" s="196">
        <v>1363.2</v>
      </c>
      <c r="I197" s="107" t="s">
        <v>22</v>
      </c>
      <c r="J197" s="107"/>
    </row>
    <row r="198" spans="1:10" s="6" customFormat="1" ht="30" customHeight="1">
      <c r="A198" s="138"/>
      <c r="B198" s="202" t="s">
        <v>532</v>
      </c>
      <c r="C198" s="61" t="s">
        <v>44</v>
      </c>
      <c r="D198" s="81"/>
      <c r="E198" s="141"/>
      <c r="F198" s="84"/>
      <c r="G198" s="84"/>
      <c r="H198" s="85">
        <f>SUM(H196:H197)</f>
        <v>1443</v>
      </c>
      <c r="I198" s="108"/>
      <c r="J198" s="108"/>
    </row>
    <row r="199" spans="1:10" ht="54" customHeight="1">
      <c r="A199" s="182">
        <v>136</v>
      </c>
      <c r="B199" s="67" t="s">
        <v>549</v>
      </c>
      <c r="C199" s="55" t="s">
        <v>45</v>
      </c>
      <c r="D199" s="192" t="s">
        <v>45</v>
      </c>
      <c r="E199" s="118" t="s">
        <v>550</v>
      </c>
      <c r="F199" s="68" t="s">
        <v>535</v>
      </c>
      <c r="G199" s="58" t="s">
        <v>551</v>
      </c>
      <c r="H199" s="71">
        <v>291</v>
      </c>
      <c r="I199" s="127" t="s">
        <v>28</v>
      </c>
      <c r="J199" s="127"/>
    </row>
    <row r="200" spans="1:10" s="6" customFormat="1" ht="30" customHeight="1">
      <c r="A200" s="138"/>
      <c r="B200" s="202" t="s">
        <v>532</v>
      </c>
      <c r="C200" s="61" t="s">
        <v>47</v>
      </c>
      <c r="D200" s="81"/>
      <c r="E200" s="141"/>
      <c r="F200" s="84"/>
      <c r="G200" s="84"/>
      <c r="H200" s="85">
        <f>H199</f>
        <v>291</v>
      </c>
      <c r="I200" s="81"/>
      <c r="J200" s="81"/>
    </row>
    <row r="201" spans="1:10" ht="54" customHeight="1">
      <c r="A201" s="182">
        <v>137</v>
      </c>
      <c r="B201" s="67" t="s">
        <v>552</v>
      </c>
      <c r="C201" s="55" t="s">
        <v>48</v>
      </c>
      <c r="D201" s="192" t="s">
        <v>48</v>
      </c>
      <c r="E201" s="118" t="s">
        <v>553</v>
      </c>
      <c r="F201" s="68" t="s">
        <v>535</v>
      </c>
      <c r="G201" s="58" t="s">
        <v>554</v>
      </c>
      <c r="H201" s="71">
        <v>324</v>
      </c>
      <c r="I201" s="127" t="s">
        <v>28</v>
      </c>
      <c r="J201" s="127"/>
    </row>
    <row r="202" spans="1:10" s="6" customFormat="1" ht="30" customHeight="1">
      <c r="A202" s="138"/>
      <c r="B202" s="202" t="s">
        <v>532</v>
      </c>
      <c r="C202" s="61" t="s">
        <v>50</v>
      </c>
      <c r="D202" s="62"/>
      <c r="E202" s="211"/>
      <c r="F202" s="65"/>
      <c r="G202" s="65"/>
      <c r="H202" s="204">
        <f>H201</f>
        <v>324</v>
      </c>
      <c r="I202" s="81"/>
      <c r="J202" s="81"/>
    </row>
    <row r="203" spans="1:10" ht="54" customHeight="1">
      <c r="A203" s="96">
        <v>138</v>
      </c>
      <c r="B203" s="67" t="s">
        <v>555</v>
      </c>
      <c r="C203" s="212" t="s">
        <v>54</v>
      </c>
      <c r="D203" s="192" t="s">
        <v>54</v>
      </c>
      <c r="E203" s="118" t="s">
        <v>556</v>
      </c>
      <c r="F203" s="68" t="s">
        <v>535</v>
      </c>
      <c r="G203" s="58" t="s">
        <v>557</v>
      </c>
      <c r="H203" s="71">
        <v>606</v>
      </c>
      <c r="I203" s="127" t="s">
        <v>28</v>
      </c>
      <c r="J203" s="252"/>
    </row>
    <row r="204" spans="1:10" s="15" customFormat="1" ht="30" customHeight="1">
      <c r="A204" s="138"/>
      <c r="B204" s="202" t="s">
        <v>532</v>
      </c>
      <c r="C204" s="213" t="s">
        <v>56</v>
      </c>
      <c r="D204" s="214"/>
      <c r="E204" s="215"/>
      <c r="F204" s="216"/>
      <c r="G204" s="216"/>
      <c r="H204" s="204">
        <f>SUM(H203)</f>
        <v>606</v>
      </c>
      <c r="I204" s="253"/>
      <c r="J204" s="253"/>
    </row>
    <row r="205" spans="1:10" s="15" customFormat="1" ht="54" customHeight="1">
      <c r="A205" s="96">
        <v>139</v>
      </c>
      <c r="B205" s="67" t="s">
        <v>558</v>
      </c>
      <c r="C205" s="212" t="s">
        <v>38</v>
      </c>
      <c r="D205" s="192" t="s">
        <v>38</v>
      </c>
      <c r="E205" s="118" t="s">
        <v>559</v>
      </c>
      <c r="F205" s="68" t="s">
        <v>535</v>
      </c>
      <c r="G205" s="217" t="s">
        <v>560</v>
      </c>
      <c r="H205" s="218">
        <v>1233</v>
      </c>
      <c r="I205" s="127" t="s">
        <v>28</v>
      </c>
      <c r="J205" s="253"/>
    </row>
    <row r="206" spans="1:10" s="15" customFormat="1" ht="30" customHeight="1">
      <c r="A206" s="138"/>
      <c r="B206" s="202" t="s">
        <v>532</v>
      </c>
      <c r="C206" s="213" t="s">
        <v>40</v>
      </c>
      <c r="D206" s="214"/>
      <c r="E206" s="215"/>
      <c r="F206" s="216"/>
      <c r="G206" s="216"/>
      <c r="H206" s="204">
        <f>H205</f>
        <v>1233</v>
      </c>
      <c r="I206" s="253"/>
      <c r="J206" s="253"/>
    </row>
    <row r="207" spans="1:10" s="16" customFormat="1" ht="30" customHeight="1">
      <c r="A207" s="219" t="s">
        <v>561</v>
      </c>
      <c r="B207" s="220" t="s">
        <v>562</v>
      </c>
      <c r="C207" s="221"/>
      <c r="D207" s="222"/>
      <c r="E207" s="223"/>
      <c r="F207" s="224"/>
      <c r="G207" s="225"/>
      <c r="H207" s="226">
        <f>H209</f>
        <v>450</v>
      </c>
      <c r="I207" s="254"/>
      <c r="J207" s="254"/>
    </row>
    <row r="208" spans="1:10" ht="121.5">
      <c r="A208" s="96">
        <v>140</v>
      </c>
      <c r="B208" s="227" t="s">
        <v>563</v>
      </c>
      <c r="C208" s="212" t="s">
        <v>309</v>
      </c>
      <c r="D208" s="228" t="s">
        <v>564</v>
      </c>
      <c r="E208" s="229" t="s">
        <v>565</v>
      </c>
      <c r="F208" s="230" t="s">
        <v>566</v>
      </c>
      <c r="G208" s="87" t="s">
        <v>567</v>
      </c>
      <c r="H208" s="231">
        <v>450</v>
      </c>
      <c r="I208" s="252" t="s">
        <v>28</v>
      </c>
      <c r="J208" s="252"/>
    </row>
    <row r="209" spans="1:10" s="15" customFormat="1" ht="30" customHeight="1">
      <c r="A209" s="138"/>
      <c r="B209" s="213" t="s">
        <v>562</v>
      </c>
      <c r="C209" s="213" t="s">
        <v>314</v>
      </c>
      <c r="D209" s="214"/>
      <c r="E209" s="215"/>
      <c r="F209" s="232"/>
      <c r="G209" s="216"/>
      <c r="H209" s="204">
        <f>SUM(H208:H208)</f>
        <v>450</v>
      </c>
      <c r="I209" s="253"/>
      <c r="J209" s="253"/>
    </row>
    <row r="210" spans="1:10" s="17" customFormat="1" ht="30" customHeight="1">
      <c r="A210" s="233" t="s">
        <v>568</v>
      </c>
      <c r="B210" s="220" t="s">
        <v>569</v>
      </c>
      <c r="C210" s="234"/>
      <c r="D210" s="235"/>
      <c r="E210" s="236"/>
      <c r="F210" s="237"/>
      <c r="G210" s="238"/>
      <c r="H210" s="239">
        <f>H212</f>
        <v>832.41</v>
      </c>
      <c r="I210" s="238"/>
      <c r="J210" s="255"/>
    </row>
    <row r="211" spans="1:10" ht="67.5">
      <c r="A211" s="240">
        <v>141</v>
      </c>
      <c r="B211" s="227" t="s">
        <v>570</v>
      </c>
      <c r="C211" s="241" t="s">
        <v>571</v>
      </c>
      <c r="D211" s="228" t="s">
        <v>564</v>
      </c>
      <c r="E211" s="242" t="s">
        <v>572</v>
      </c>
      <c r="F211" s="243" t="s">
        <v>573</v>
      </c>
      <c r="G211" s="88" t="s">
        <v>574</v>
      </c>
      <c r="H211" s="244">
        <v>832.41</v>
      </c>
      <c r="I211" s="256" t="s">
        <v>22</v>
      </c>
      <c r="J211" s="257"/>
    </row>
    <row r="212" spans="1:10" s="6" customFormat="1" ht="30" customHeight="1">
      <c r="A212" s="245"/>
      <c r="B212" s="246" t="s">
        <v>569</v>
      </c>
      <c r="C212" s="247" t="s">
        <v>575</v>
      </c>
      <c r="D212" s="149"/>
      <c r="E212" s="248"/>
      <c r="F212" s="249"/>
      <c r="G212" s="250"/>
      <c r="H212" s="85">
        <f>H211</f>
        <v>832.41</v>
      </c>
      <c r="I212" s="250"/>
      <c r="J212" s="258"/>
    </row>
    <row r="213" ht="30" customHeight="1">
      <c r="A213" s="251"/>
    </row>
    <row r="214" ht="30" customHeight="1">
      <c r="A214" s="251"/>
    </row>
    <row r="215" ht="30" customHeight="1">
      <c r="A215" s="251"/>
    </row>
    <row r="216" ht="30" customHeight="1">
      <c r="A216" s="251"/>
    </row>
    <row r="217" ht="13.5">
      <c r="A217" s="251"/>
    </row>
    <row r="218" ht="13.5">
      <c r="A218" s="251"/>
    </row>
    <row r="219" ht="13.5">
      <c r="A219" s="251"/>
    </row>
  </sheetData>
  <sheetProtection/>
  <mergeCells count="41">
    <mergeCell ref="A1:J1"/>
    <mergeCell ref="A2:J2"/>
    <mergeCell ref="H64:H100"/>
    <mergeCell ref="H101:H103"/>
    <mergeCell ref="H104:H114"/>
    <mergeCell ref="H121:H133"/>
    <mergeCell ref="H135:H140"/>
    <mergeCell ref="H143:H146"/>
    <mergeCell ref="H148:H151"/>
    <mergeCell ref="H153:H157"/>
    <mergeCell ref="H159:H161"/>
    <mergeCell ref="H163:H166"/>
    <mergeCell ref="H170:H174"/>
    <mergeCell ref="H176:H179"/>
    <mergeCell ref="H181:H185"/>
    <mergeCell ref="I64:I100"/>
    <mergeCell ref="I101:I103"/>
    <mergeCell ref="I104:I114"/>
    <mergeCell ref="I121:I133"/>
    <mergeCell ref="I135:I140"/>
    <mergeCell ref="I143:I146"/>
    <mergeCell ref="I148:I151"/>
    <mergeCell ref="I153:I157"/>
    <mergeCell ref="I159:I161"/>
    <mergeCell ref="I163:I166"/>
    <mergeCell ref="I170:I174"/>
    <mergeCell ref="I176:I179"/>
    <mergeCell ref="I181:I185"/>
    <mergeCell ref="J64:J100"/>
    <mergeCell ref="J101:J103"/>
    <mergeCell ref="J104:J114"/>
    <mergeCell ref="J121:J133"/>
    <mergeCell ref="J135:J140"/>
    <mergeCell ref="J143:J146"/>
    <mergeCell ref="J148:J151"/>
    <mergeCell ref="J153:J157"/>
    <mergeCell ref="J159:J161"/>
    <mergeCell ref="J163:J166"/>
    <mergeCell ref="J170:J174"/>
    <mergeCell ref="J176:J179"/>
    <mergeCell ref="J181:J185"/>
  </mergeCells>
  <dataValidations count="1">
    <dataValidation type="list" allowBlank="1" showInputMessage="1" showErrorMessage="1" sqref="F76 F77 F78 F79">
      <formula1>一级分类</formula1>
    </dataValidation>
  </dataValidations>
  <printOptions horizontalCentered="1"/>
  <pageMargins left="0.59" right="0.43" top="0.24" bottom="0.24" header="0.51" footer="0.12"/>
  <pageSetup fitToHeight="0" fitToWidth="1" horizontalDpi="600" verticalDpi="600" orientation="landscape" paperSize="8"/>
  <headerFooter>
    <oddHeader>&amp;L&amp;14附件2</oddHead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2018-03-26T12:58:00Z</dcterms:created>
  <dcterms:modified xsi:type="dcterms:W3CDTF">2019-04-04T08:00:24Z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2052-10.1.0.7671</vt:lpwstr>
  </property>
  <property fmtid="{D5CDD505-2E9C-101B-9397-08002B2CF9AE}" pid="4" name="KSOReadingLayo">
    <vt:bool>true</vt:bool>
  </property>
  <property fmtid="{D5CDD505-2E9C-101B-9397-08002B2CF9AE}" pid="5" name="KSORubyTemplate">
    <vt:lpwstr>14</vt:lpwstr>
  </property>
</Properties>
</file>